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0920" activeTab="1"/>
  </bookViews>
  <sheets>
    <sheet name="титулка" sheetId="1" r:id="rId1"/>
    <sheet name="план" sheetId="2" r:id="rId2"/>
    <sheet name="до наказу" sheetId="3" state="hidden" r:id="rId3"/>
    <sheet name="сем 2020" sheetId="4" state="hidden" r:id="rId4"/>
    <sheet name="сем 2020 (дисп)" sheetId="5" state="hidden" r:id="rId5"/>
    <sheet name="до наказу КН-21-1м.н" sheetId="6" state="hidden" r:id="rId6"/>
    <sheet name="сем 2021" sheetId="7" state="hidden" r:id="rId7"/>
    <sheet name="подпись" sheetId="8" state="hidden" r:id="rId8"/>
    <sheet name="СЛС общая" sheetId="9" state="hidden" r:id="rId9"/>
    <sheet name="СЛС" sheetId="10" state="hidden" r:id="rId10"/>
  </sheets>
  <definedNames>
    <definedName name="_xlnm.Print_Area" localSheetId="1">'план'!$A$1:$T$93</definedName>
    <definedName name="_xlnm.Print_Area" localSheetId="3">'сем 2020'!$A$1:$T$129</definedName>
    <definedName name="_xlnm.Print_Area" localSheetId="4">'сем 2020 (дисп)'!$A$1:$V$123</definedName>
    <definedName name="_xlnm.Print_Area" localSheetId="6">'сем 2021'!$A$1:$T$74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<sst xmlns="http://schemas.openxmlformats.org/spreadsheetml/2006/main" count="1321" uniqueCount="369">
  <si>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</si>
  <si>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</si>
  <si>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</si>
  <si>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</si>
  <si>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</si>
  <si>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</si>
  <si>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</si>
  <si>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</si>
  <si>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</si>
  <si>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</si>
  <si>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</si>
  <si>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</si>
  <si>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</si>
  <si>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</si>
  <si>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</si>
  <si>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</si>
  <si>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</si>
  <si>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</si>
  <si>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</si>
  <si>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</si>
  <si>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</si>
  <si>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</si>
  <si>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</si>
  <si>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</si>
  <si>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</si>
  <si>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</si>
  <si>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</si>
  <si>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</si>
  <si>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</si>
  <si>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</si>
  <si>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</si>
  <si>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</si>
  <si>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</si>
  <si>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</si>
  <si>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</si>
  <si>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</si>
  <si>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</si>
  <si>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</si>
  <si>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</si>
  <si>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</si>
  <si>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</si>
  <si>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</si>
  <si>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</si>
  <si>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</si>
  <si>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</si>
  <si>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</si>
  <si>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</si>
  <si>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</si>
  <si>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</si>
  <si>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</si>
  <si>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</si>
  <si>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</si>
  <si>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</si>
  <si>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</si>
  <si>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</si>
  <si>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</si>
  <si>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</si>
  <si>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</si>
  <si>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</si>
  <si>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</si>
  <si>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</si>
  <si>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</si>
  <si>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</si>
  <si>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</si>
  <si>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</si>
  <si>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</si>
  <si>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</si>
  <si>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</si>
  <si>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</si>
  <si>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</si>
  <si>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</si>
  <si>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</si>
  <si>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</si>
  <si>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</si>
  <si>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</si>
  <si>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</si>
  <si>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</si>
  <si>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</si>
  <si>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</si>
  <si>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</si>
  <si>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</si>
  <si>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</si>
  <si>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</si>
  <si>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</si>
  <si>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</si>
  <si>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</si>
  <si>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</si>
  <si>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</si>
  <si>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</si>
  <si>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</si>
  <si>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</si>
  <si>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</si>
  <si>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</si>
  <si>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</si>
  <si>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</si>
  <si>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</si>
  <si>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</si>
  <si>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</si>
  <si>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</si>
  <si>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</si>
  <si>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</si>
  <si>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</si>
  <si>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</si>
  <si>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</si>
  <si>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</si>
  <si>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</si>
  <si>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</si>
  <si>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</si>
  <si>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</si>
  <si>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</si>
  <si>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</si>
  <si>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</si>
  <si>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</si>
  <si>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</si>
  <si>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</si>
  <si>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</si>
  <si>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</si>
  <si>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</si>
  <si>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</si>
  <si>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</si>
  <si>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</si>
  <si>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</si>
  <si>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</si>
  <si>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</si>
  <si>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</si>
  <si>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</si>
  <si>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</si>
  <si>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</si>
  <si>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</si>
  <si>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</si>
  <si>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</si>
  <si>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</si>
  <si>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</si>
  <si>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</si>
  <si>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</si>
  <si>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</si>
  <si>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</si>
  <si>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</si>
  <si>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</si>
  <si>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</si>
  <si>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</si>
  <si>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</si>
  <si>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</si>
  <si>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</si>
  <si>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</si>
  <si>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</si>
  <si>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</si>
  <si>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</si>
  <si>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</si>
  <si>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</si>
  <si>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</si>
  <si>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</si>
  <si>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</si>
  <si>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</si>
  <si>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</si>
  <si>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</si>
  <si>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</si>
  <si>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>Виконання дипломн. проекту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</si>
  <si>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</si>
  <si>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</si>
  <si>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</si>
  <si>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</si>
  <si>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</si>
  <si>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</si>
  <si>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</si>
  <si>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</si>
  <si>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</si>
  <si>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</si>
  <si>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</si>
  <si>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</si>
  <si>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</si>
  <si>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</si>
  <si>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</si>
  <si>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</si>
  <si>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</si>
  <si>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</si>
  <si>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1.1.3</t>
  </si>
  <si>
    <t>1.2.4</t>
  </si>
  <si>
    <t>ЗАТВЕРДЖЕНО:</t>
  </si>
  <si>
    <t>на засіданні Вченої ради</t>
  </si>
  <si>
    <t>(Ковальов В.Д.)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</si>
  <si>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</si>
  <si>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</si>
  <si>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</si>
  <si>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</si>
  <si>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</si>
  <si>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</si>
  <si>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Екзаменаційна сесія та проміжний контроль</t>
  </si>
  <si>
    <t>1.1 ЦИКЛ ЗАГАЛЬНОЇ ПІДГОТОВКИ</t>
  </si>
  <si>
    <t>Всього п.1.1.:</t>
  </si>
  <si>
    <t>1.2 ЦИКЛ ПРОФЕСІЙНОЇ ПІДГОТОВКИ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</si>
  <si>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</si>
  <si>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</si>
  <si>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</si>
  <si>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</si>
  <si>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</si>
  <si>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</si>
  <si>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</si>
  <si>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</si>
  <si>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</si>
  <si>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</si>
  <si>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</si>
  <si>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</si>
  <si>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</si>
  <si>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</si>
  <si>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</si>
  <si>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</si>
  <si>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</si>
  <si>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</si>
  <si>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Д/П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</si>
  <si>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</si>
  <si>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</si>
  <si>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</si>
  <si>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</si>
  <si>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</si>
  <si>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</si>
  <si>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</si>
  <si>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1.2.5</t>
  </si>
  <si>
    <t xml:space="preserve"> 1 день на тиждень (90 годин)</t>
  </si>
  <si>
    <t>Дисципліна 2 семестру - 3</t>
  </si>
  <si>
    <t>Дисципліна 2 семестру - 4</t>
  </si>
  <si>
    <t>2.2.1</t>
  </si>
  <si>
    <t>*Примітка: С - секційні заняття;  Ф- факультатив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</si>
  <si>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</si>
  <si>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</si>
  <si>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</si>
  <si>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</si>
  <si>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І . ГРАФІК ОСВІТНЬОГО ПРОЦЕСУ</t>
  </si>
  <si>
    <t>№ з/п</t>
  </si>
  <si>
    <t>Кваліфікаційна робота магістра</t>
  </si>
  <si>
    <t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</t>
  </si>
  <si>
    <t>Разом обов'язкові дисципліни</t>
  </si>
  <si>
    <t>Дисципліни з інших ОП ДДМА</t>
  </si>
  <si>
    <t>Форма атестації (екзамен, дипломний проект (робота))</t>
  </si>
  <si>
    <t>1.3 ЦИКЛ НАУКОВО-ДОСЛІДНОЇ ПІДГОТОВКИ</t>
  </si>
  <si>
    <t>1.4 ПРАКТИЧНА ПІДГОТОВКА</t>
  </si>
  <si>
    <t>3</t>
  </si>
  <si>
    <t>Наукова робота та принципи її організації</t>
  </si>
  <si>
    <t>Науково-дослідна робота за темою магістерської роботи</t>
  </si>
  <si>
    <t>2.3 ЦИКЛ НАУКОВО-ДОСЛІДНОЇ ПІДГОТОВКИ</t>
  </si>
  <si>
    <t>Цільова індивідуальна підготовка</t>
  </si>
  <si>
    <t xml:space="preserve">Переддипломна практика </t>
  </si>
  <si>
    <t>4 тижні</t>
  </si>
  <si>
    <t>1 день на тиждень (90 годин)</t>
  </si>
  <si>
    <t>1ф, 2ф, 3ф</t>
  </si>
  <si>
    <t>Всього п.2.3.:</t>
  </si>
  <si>
    <t>1.5  АТЕСТАЦІЯ</t>
  </si>
  <si>
    <t>Всього п.1.5.:</t>
  </si>
  <si>
    <t>1.3.2</t>
  </si>
  <si>
    <t>1.3.3</t>
  </si>
  <si>
    <t>1.3.4</t>
  </si>
  <si>
    <t>1.3.5</t>
  </si>
  <si>
    <t>Дисципліна 2 семестру - 5</t>
  </si>
  <si>
    <t>Спецкурс за напрямком магістерської роботи</t>
  </si>
  <si>
    <t>Дисципліна 3 семестру - 1</t>
  </si>
  <si>
    <t>Дисципліна 3 семестру - 2</t>
  </si>
  <si>
    <t>1.1.2</t>
  </si>
  <si>
    <t>1.5.1</t>
  </si>
  <si>
    <t>2.1.6</t>
  </si>
  <si>
    <t>2.3.1</t>
  </si>
  <si>
    <t>2.3.2</t>
  </si>
  <si>
    <t>2.3.3</t>
  </si>
  <si>
    <t>2.3.4</t>
  </si>
  <si>
    <t>2.3.5</t>
  </si>
  <si>
    <t>2.2.7</t>
  </si>
  <si>
    <t>2.3.6</t>
  </si>
  <si>
    <t>1.3.6</t>
  </si>
  <si>
    <t>Методологія і організація освітнього процесу та наукових досліджень</t>
  </si>
  <si>
    <t xml:space="preserve">Методи забезпечення якості компонентів комп'ютерних систем  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</si>
  <si>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</si>
  <si>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</si>
  <si>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 Сучасні методи проектування програмних систем на основі ООП  (к.пр.)</t>
  </si>
  <si>
    <t>Сучасні методи організації і аналізу даних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</si>
  <si>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</si>
  <si>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</si>
  <si>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</si>
  <si>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>Сучасні системи управління базами даних</t>
  </si>
  <si>
    <t>Математичне моделювання в біотехнічних системах</t>
  </si>
  <si>
    <t xml:space="preserve">Технології віртуальної та доданої реальності </t>
  </si>
  <si>
    <t>Методи обробки зображень та комп'ютерного зору</t>
  </si>
  <si>
    <t>Хмарні технології та сервіси</t>
  </si>
  <si>
    <t>Апаратне і програмне забезпечення розподілених систем</t>
  </si>
  <si>
    <t xml:space="preserve">Методи та алгоритми обробки цифрової інформації </t>
  </si>
  <si>
    <t xml:space="preserve">Системний аналіз предметної області </t>
  </si>
  <si>
    <t>Обробка результатів досліджень в інформаційних системах</t>
  </si>
  <si>
    <t>План освітнього процесу на 2020-2021 н.р.   КН-1,9</t>
  </si>
  <si>
    <t>Срок навчання - 1 рік, 9 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</si>
  <si>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</si>
  <si>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</si>
  <si>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Кваліфікація:  </t>
    </r>
    <r>
      <rPr>
        <b/>
        <sz val="20"/>
        <rFont val="Times New Roman"/>
        <family val="1"/>
      </rPr>
      <t>магістр з комп’ютерних наук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</si>
  <si>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Комп’ютерні науки</t>
    </r>
  </si>
  <si>
    <t>Зав.кафедри КІТ</t>
  </si>
  <si>
    <t>О.Ф. Тарасов</t>
  </si>
  <si>
    <t>Декан факультету ФАМІТ</t>
  </si>
  <si>
    <t>С.В. Подлєсний</t>
  </si>
  <si>
    <t>Гарант освітньої програми</t>
  </si>
  <si>
    <t>Українська мова як іноземна (для іноземних громадян та осіб без громадянства)</t>
  </si>
  <si>
    <t>Атест.</t>
  </si>
  <si>
    <t xml:space="preserve">Розподілені комп'ютерні системи і мережі  </t>
  </si>
  <si>
    <t>Регенеративна інженерія та проектування оптимальних конструкцій</t>
  </si>
  <si>
    <t xml:space="preserve">Технології обчислювального інтелекту </t>
  </si>
  <si>
    <t>2а семестр</t>
  </si>
  <si>
    <t>2б семестр</t>
  </si>
  <si>
    <t>Кількість годин / тиждень</t>
  </si>
  <si>
    <t>Лекції</t>
  </si>
  <si>
    <t>Лаб. роботи</t>
  </si>
  <si>
    <t>Практ. заняття</t>
  </si>
  <si>
    <t>Семестровий  контроль</t>
  </si>
  <si>
    <t>залік</t>
  </si>
  <si>
    <t>іспит</t>
  </si>
  <si>
    <t>курс. Роб</t>
  </si>
  <si>
    <t>1 семестр</t>
  </si>
  <si>
    <t>какой семестр?</t>
  </si>
  <si>
    <t>поправить часі</t>
  </si>
  <si>
    <t>Кількість ауд. годин</t>
  </si>
  <si>
    <t>викладач</t>
  </si>
  <si>
    <t>Фізичне виховання</t>
  </si>
  <si>
    <t>С*</t>
  </si>
  <si>
    <t>КН-20-1м.наук, 2020-2021 н.р.</t>
  </si>
  <si>
    <t>мп</t>
  </si>
  <si>
    <t>хиоп</t>
  </si>
  <si>
    <t>ДВВ заг. 1</t>
  </si>
  <si>
    <t>ДВВ заг. 2</t>
  </si>
  <si>
    <t>ДВВ заг. 3</t>
  </si>
  <si>
    <t>ДВВ заг. 4</t>
  </si>
  <si>
    <t>ДВВ заг. 5</t>
  </si>
  <si>
    <t>ДВВ заг. 6</t>
  </si>
  <si>
    <t>ДВВ проф. 1</t>
  </si>
  <si>
    <t>ДВВ проф. 2</t>
  </si>
  <si>
    <t>ДВВ наук. 1</t>
  </si>
  <si>
    <t>Фізвиховання</t>
  </si>
  <si>
    <t>кіт</t>
  </si>
  <si>
    <t>хіоп</t>
  </si>
  <si>
    <t>фв</t>
  </si>
  <si>
    <t>ЗО</t>
  </si>
  <si>
    <t>ПО</t>
  </si>
  <si>
    <t>НДО</t>
  </si>
  <si>
    <t>ПК</t>
  </si>
  <si>
    <t>еп</t>
  </si>
  <si>
    <t>ПВ</t>
  </si>
  <si>
    <t>ЗВ</t>
  </si>
  <si>
    <t>НДВ</t>
  </si>
  <si>
    <t>код з
 плану</t>
  </si>
  <si>
    <t>цикл</t>
  </si>
  <si>
    <t>Освітній компонент</t>
  </si>
  <si>
    <t>семестр</t>
  </si>
  <si>
    <t>потік, групи</t>
  </si>
  <si>
    <t>лекц.</t>
  </si>
  <si>
    <t>лаб.</t>
  </si>
  <si>
    <t>практ</t>
  </si>
  <si>
    <t>контроль</t>
  </si>
  <si>
    <t>каф.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</si>
  <si>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</si>
  <si>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</si>
  <si>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</si>
  <si>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</si>
  <si>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2а</t>
  </si>
  <si>
    <t>2б</t>
  </si>
  <si>
    <t>КН-21-1м.наук</t>
  </si>
  <si>
    <t>екзамен</t>
  </si>
  <si>
    <t>ФЕМ</t>
  </si>
  <si>
    <t>ФМ</t>
  </si>
  <si>
    <t>ФАМІТ</t>
  </si>
  <si>
    <t>другий</t>
  </si>
  <si>
    <t>ні</t>
  </si>
  <si>
    <t xml:space="preserve">Працевлаштування та ділова кар'єра </t>
  </si>
  <si>
    <t>План освітнього процесу на 2021-2022 н.р.   КН-1,9</t>
  </si>
  <si>
    <t>протокол № 10</t>
  </si>
  <si>
    <t>"29" квітня   2021 р.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</si>
</sst>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11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 Cyr"/>
      <family val="0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0"/>
      <color rgb="FFFF0000"/>
      <name val="Arial Cyr"/>
      <family val="0"/>
    </font>
    <font>
      <sz val="12"/>
      <color theme="1"/>
      <name val="Times New Roman"/>
      <family val="1"/>
    </font>
    <font>
      <sz val="14"/>
      <color theme="1"/>
      <name val="Arial Cyr"/>
      <family val="0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8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Arial Cyr"/>
      <family val="0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 Cyr"/>
      <family val="0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1" applyNumberFormat="0" applyAlignment="0" applyProtection="0"/>
    <xf numFmtId="0" fontId="80" fillId="26" borderId="2" applyNumberFormat="0" applyAlignment="0" applyProtection="0"/>
    <xf numFmtId="0" fontId="81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7" borderId="7" applyNumberFormat="0" applyAlignment="0" applyProtection="0"/>
    <xf numFmtId="0" fontId="87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3" fillId="31" borderId="0" applyNumberFormat="0" applyBorder="0" applyAlignment="0" applyProtection="0"/>
  </cellStyleXfs>
  <cellXfs count="1014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8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4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90" fontId="5" fillId="0" borderId="14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188" fontId="1" fillId="0" borderId="18" xfId="0" applyNumberFormat="1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188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90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88" fontId="1" fillId="0" borderId="26" xfId="0" applyNumberFormat="1" applyFont="1" applyFill="1" applyBorder="1" applyAlignment="1" applyProtection="1">
      <alignment horizontal="center" vertical="center"/>
      <protection/>
    </xf>
    <xf numFmtId="190" fontId="5" fillId="0" borderId="27" xfId="0" applyNumberFormat="1" applyFont="1" applyFill="1" applyBorder="1" applyAlignment="1">
      <alignment horizontal="center" vertical="center" wrapText="1"/>
    </xf>
    <xf numFmtId="188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29" xfId="0" applyNumberFormat="1" applyFont="1" applyFill="1" applyBorder="1" applyAlignment="1" applyProtection="1">
      <alignment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190" fontId="5" fillId="0" borderId="30" xfId="0" applyNumberFormat="1" applyFont="1" applyFill="1" applyBorder="1" applyAlignment="1" applyProtection="1">
      <alignment horizontal="center" vertical="center"/>
      <protection/>
    </xf>
    <xf numFmtId="190" fontId="5" fillId="0" borderId="31" xfId="0" applyNumberFormat="1" applyFont="1" applyFill="1" applyBorder="1" applyAlignment="1" applyProtection="1">
      <alignment horizontal="center" vertical="center"/>
      <protection/>
    </xf>
    <xf numFmtId="190" fontId="5" fillId="0" borderId="22" xfId="0" applyNumberFormat="1" applyFont="1" applyFill="1" applyBorder="1" applyAlignment="1" applyProtection="1">
      <alignment horizontal="center" vertical="center"/>
      <protection/>
    </xf>
    <xf numFmtId="190" fontId="5" fillId="0" borderId="23" xfId="0" applyNumberFormat="1" applyFont="1" applyFill="1" applyBorder="1" applyAlignment="1" applyProtection="1">
      <alignment horizontal="center" vertical="center"/>
      <protection/>
    </xf>
    <xf numFmtId="190" fontId="5" fillId="0" borderId="32" xfId="0" applyNumberFormat="1" applyFont="1" applyFill="1" applyBorder="1" applyAlignment="1">
      <alignment horizontal="center" vertical="center" wrapText="1"/>
    </xf>
    <xf numFmtId="190" fontId="5" fillId="0" borderId="21" xfId="0" applyNumberFormat="1" applyFont="1" applyFill="1" applyBorder="1" applyAlignment="1">
      <alignment horizontal="center" vertical="center" wrapText="1"/>
    </xf>
    <xf numFmtId="188" fontId="1" fillId="0" borderId="33" xfId="0" applyNumberFormat="1" applyFont="1" applyFill="1" applyBorder="1" applyAlignment="1" applyProtection="1">
      <alignment horizontal="center" vertical="center"/>
      <protection/>
    </xf>
    <xf numFmtId="190" fontId="5" fillId="0" borderId="25" xfId="0" applyNumberFormat="1" applyFont="1" applyFill="1" applyBorder="1" applyAlignment="1" applyProtection="1">
      <alignment horizontal="center"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90" fontId="5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35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88" fontId="1" fillId="0" borderId="25" xfId="0" applyNumberFormat="1" applyFont="1" applyFill="1" applyBorder="1" applyAlignment="1" applyProtection="1">
      <alignment horizontal="center" vertical="center" wrapText="1"/>
      <protection/>
    </xf>
    <xf numFmtId="188" fontId="1" fillId="0" borderId="21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95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190" fontId="5" fillId="0" borderId="26" xfId="0" applyNumberFormat="1" applyFont="1" applyFill="1" applyBorder="1" applyAlignment="1" applyProtection="1">
      <alignment horizontal="center" vertical="center"/>
      <protection/>
    </xf>
    <xf numFmtId="188" fontId="1" fillId="0" borderId="26" xfId="0" applyNumberFormat="1" applyFont="1" applyFill="1" applyBorder="1" applyAlignment="1" applyProtection="1">
      <alignment horizontal="center" vertical="center" wrapText="1"/>
      <protection/>
    </xf>
    <xf numFmtId="190" fontId="5" fillId="0" borderId="36" xfId="0" applyNumberFormat="1" applyFont="1" applyFill="1" applyBorder="1" applyAlignment="1">
      <alignment horizontal="center" vertical="center" wrapText="1"/>
    </xf>
    <xf numFmtId="0" fontId="96" fillId="34" borderId="13" xfId="0" applyNumberFormat="1" applyFont="1" applyFill="1" applyBorder="1" applyAlignment="1">
      <alignment horizontal="left" vertical="center" wrapText="1"/>
    </xf>
    <xf numFmtId="1" fontId="96" fillId="34" borderId="13" xfId="0" applyNumberFormat="1" applyFont="1" applyFill="1" applyBorder="1" applyAlignment="1">
      <alignment horizontal="left" vertical="center" wrapText="1"/>
    </xf>
    <xf numFmtId="1" fontId="96" fillId="34" borderId="37" xfId="0" applyNumberFormat="1" applyFont="1" applyFill="1" applyBorder="1" applyAlignment="1">
      <alignment horizontal="left" vertical="center" wrapText="1"/>
    </xf>
    <xf numFmtId="190" fontId="32" fillId="0" borderId="0" xfId="0" applyNumberFormat="1" applyFont="1" applyFill="1" applyBorder="1" applyAlignment="1">
      <alignment horizontal="center" vertical="center"/>
    </xf>
    <xf numFmtId="190" fontId="34" fillId="0" borderId="32" xfId="0" applyNumberFormat="1" applyFont="1" applyFill="1" applyBorder="1" applyAlignment="1">
      <alignment horizontal="center" vertical="center"/>
    </xf>
    <xf numFmtId="190" fontId="34" fillId="0" borderId="36" xfId="0" applyNumberFormat="1" applyFont="1" applyFill="1" applyBorder="1" applyAlignment="1">
      <alignment horizontal="center" vertical="center"/>
    </xf>
    <xf numFmtId="190" fontId="34" fillId="0" borderId="3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left" wrapText="1"/>
    </xf>
    <xf numFmtId="0" fontId="5" fillId="0" borderId="39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right" vertical="center"/>
      <protection/>
    </xf>
    <xf numFmtId="0" fontId="97" fillId="0" borderId="0" xfId="0" applyFont="1" applyBorder="1" applyAlignment="1">
      <alignment/>
    </xf>
    <xf numFmtId="0" fontId="97" fillId="0" borderId="0" xfId="0" applyFont="1" applyAlignment="1">
      <alignment/>
    </xf>
    <xf numFmtId="188" fontId="98" fillId="0" borderId="0" xfId="0" applyNumberFormat="1" applyFont="1" applyFill="1" applyBorder="1" applyAlignment="1" applyProtection="1">
      <alignment vertical="center"/>
      <protection/>
    </xf>
    <xf numFmtId="189" fontId="96" fillId="0" borderId="11" xfId="0" applyNumberFormat="1" applyFont="1" applyFill="1" applyBorder="1" applyAlignment="1" applyProtection="1">
      <alignment horizontal="center" vertical="center"/>
      <protection/>
    </xf>
    <xf numFmtId="189" fontId="96" fillId="0" borderId="13" xfId="0" applyNumberFormat="1" applyFont="1" applyFill="1" applyBorder="1" applyAlignment="1" applyProtection="1">
      <alignment horizontal="center" vertical="center"/>
      <protection/>
    </xf>
    <xf numFmtId="189" fontId="96" fillId="0" borderId="15" xfId="0" applyNumberFormat="1" applyFont="1" applyFill="1" applyBorder="1" applyAlignment="1" applyProtection="1">
      <alignment horizontal="center" vertical="center"/>
      <protection/>
    </xf>
    <xf numFmtId="189" fontId="96" fillId="0" borderId="23" xfId="0" applyNumberFormat="1" applyFont="1" applyFill="1" applyBorder="1" applyAlignment="1" applyProtection="1">
      <alignment horizontal="center" vertical="center"/>
      <protection/>
    </xf>
    <xf numFmtId="189" fontId="96" fillId="0" borderId="40" xfId="0" applyNumberFormat="1" applyFont="1" applyFill="1" applyBorder="1" applyAlignment="1" applyProtection="1">
      <alignment horizontal="center" vertical="center"/>
      <protection/>
    </xf>
    <xf numFmtId="188" fontId="96" fillId="0" borderId="11" xfId="0" applyNumberFormat="1" applyFont="1" applyFill="1" applyBorder="1" applyAlignment="1" applyProtection="1">
      <alignment vertical="center"/>
      <protection/>
    </xf>
    <xf numFmtId="188" fontId="96" fillId="0" borderId="13" xfId="0" applyNumberFormat="1" applyFont="1" applyFill="1" applyBorder="1" applyAlignment="1" applyProtection="1">
      <alignment vertical="center"/>
      <protection/>
    </xf>
    <xf numFmtId="188" fontId="96" fillId="0" borderId="15" xfId="0" applyNumberFormat="1" applyFont="1" applyFill="1" applyBorder="1" applyAlignment="1" applyProtection="1">
      <alignment vertical="center"/>
      <protection/>
    </xf>
    <xf numFmtId="188" fontId="96" fillId="0" borderId="40" xfId="0" applyNumberFormat="1" applyFont="1" applyFill="1" applyBorder="1" applyAlignment="1" applyProtection="1">
      <alignment vertical="center"/>
      <protection/>
    </xf>
    <xf numFmtId="189" fontId="96" fillId="0" borderId="16" xfId="0" applyNumberFormat="1" applyFont="1" applyFill="1" applyBorder="1" applyAlignment="1" applyProtection="1">
      <alignment horizontal="center" vertical="center"/>
      <protection/>
    </xf>
    <xf numFmtId="189" fontId="96" fillId="0" borderId="17" xfId="0" applyNumberFormat="1" applyFont="1" applyFill="1" applyBorder="1" applyAlignment="1" applyProtection="1">
      <alignment horizontal="center" vertical="center"/>
      <protection/>
    </xf>
    <xf numFmtId="189" fontId="96" fillId="0" borderId="41" xfId="0" applyNumberFormat="1" applyFont="1" applyFill="1" applyBorder="1" applyAlignment="1" applyProtection="1">
      <alignment horizontal="center" vertical="center"/>
      <protection/>
    </xf>
    <xf numFmtId="189" fontId="96" fillId="0" borderId="12" xfId="0" applyNumberFormat="1" applyFont="1" applyFill="1" applyBorder="1" applyAlignment="1" applyProtection="1">
      <alignment horizontal="center" vertical="center"/>
      <protection/>
    </xf>
    <xf numFmtId="189" fontId="96" fillId="0" borderId="42" xfId="0" applyNumberFormat="1" applyFont="1" applyFill="1" applyBorder="1" applyAlignment="1" applyProtection="1">
      <alignment horizontal="center" vertical="center"/>
      <protection/>
    </xf>
    <xf numFmtId="189" fontId="96" fillId="0" borderId="43" xfId="0" applyNumberFormat="1" applyFont="1" applyFill="1" applyBorder="1" applyAlignment="1" applyProtection="1">
      <alignment horizontal="center" vertical="center"/>
      <protection/>
    </xf>
    <xf numFmtId="0" fontId="96" fillId="0" borderId="19" xfId="0" applyNumberFormat="1" applyFont="1" applyFill="1" applyBorder="1" applyAlignment="1" applyProtection="1">
      <alignment horizontal="center" vertical="center"/>
      <protection/>
    </xf>
    <xf numFmtId="0" fontId="96" fillId="0" borderId="20" xfId="0" applyNumberFormat="1" applyFont="1" applyFill="1" applyBorder="1" applyAlignment="1" applyProtection="1">
      <alignment horizontal="center" vertical="center"/>
      <protection/>
    </xf>
    <xf numFmtId="0" fontId="96" fillId="0" borderId="29" xfId="0" applyNumberFormat="1" applyFont="1" applyFill="1" applyBorder="1" applyAlignment="1" applyProtection="1">
      <alignment horizontal="center" vertical="center"/>
      <protection/>
    </xf>
    <xf numFmtId="0" fontId="96" fillId="0" borderId="34" xfId="0" applyNumberFormat="1" applyFont="1" applyFill="1" applyBorder="1" applyAlignment="1" applyProtection="1">
      <alignment horizontal="center" vertical="center"/>
      <protection/>
    </xf>
    <xf numFmtId="0" fontId="96" fillId="0" borderId="28" xfId="0" applyNumberFormat="1" applyFont="1" applyFill="1" applyBorder="1" applyAlignment="1" applyProtection="1">
      <alignment horizontal="center" vertical="center"/>
      <protection/>
    </xf>
    <xf numFmtId="0" fontId="96" fillId="0" borderId="29" xfId="0" applyFont="1" applyFill="1" applyBorder="1" applyAlignment="1">
      <alignment horizontal="center"/>
    </xf>
    <xf numFmtId="0" fontId="96" fillId="0" borderId="25" xfId="0" applyNumberFormat="1" applyFont="1" applyFill="1" applyBorder="1" applyAlignment="1" applyProtection="1">
      <alignment horizontal="center" vertical="center"/>
      <protection/>
    </xf>
    <xf numFmtId="0" fontId="96" fillId="0" borderId="21" xfId="0" applyNumberFormat="1" applyFont="1" applyFill="1" applyBorder="1" applyAlignment="1" applyProtection="1">
      <alignment horizontal="center" vertical="center"/>
      <protection/>
    </xf>
    <xf numFmtId="0" fontId="96" fillId="0" borderId="26" xfId="0" applyFont="1" applyFill="1" applyBorder="1" applyAlignment="1">
      <alignment horizontal="center"/>
    </xf>
    <xf numFmtId="0" fontId="96" fillId="0" borderId="14" xfId="0" applyFont="1" applyFill="1" applyBorder="1" applyAlignment="1">
      <alignment horizontal="center"/>
    </xf>
    <xf numFmtId="0" fontId="97" fillId="0" borderId="0" xfId="0" applyFont="1" applyFill="1" applyBorder="1" applyAlignment="1">
      <alignment/>
    </xf>
    <xf numFmtId="0" fontId="97" fillId="0" borderId="0" xfId="0" applyFont="1" applyFill="1" applyAlignment="1">
      <alignment/>
    </xf>
    <xf numFmtId="0" fontId="96" fillId="34" borderId="44" xfId="0" applyFont="1" applyFill="1" applyBorder="1" applyAlignment="1">
      <alignment horizontal="center" vertical="center" wrapText="1"/>
    </xf>
    <xf numFmtId="0" fontId="96" fillId="34" borderId="45" xfId="0" applyFont="1" applyFill="1" applyBorder="1" applyAlignment="1">
      <alignment horizontal="center" vertical="center" wrapText="1"/>
    </xf>
    <xf numFmtId="224" fontId="96" fillId="34" borderId="46" xfId="0" applyNumberFormat="1" applyFont="1" applyFill="1" applyBorder="1" applyAlignment="1" applyProtection="1">
      <alignment horizontal="center" vertical="center"/>
      <protection/>
    </xf>
    <xf numFmtId="0" fontId="97" fillId="34" borderId="0" xfId="0" applyFont="1" applyFill="1" applyBorder="1" applyAlignment="1">
      <alignment/>
    </xf>
    <xf numFmtId="0" fontId="97" fillId="34" borderId="0" xfId="0" applyFont="1" applyFill="1" applyAlignment="1">
      <alignment/>
    </xf>
    <xf numFmtId="49" fontId="96" fillId="34" borderId="24" xfId="0" applyNumberFormat="1" applyFont="1" applyFill="1" applyBorder="1" applyAlignment="1">
      <alignment horizontal="center" vertical="center" wrapText="1"/>
    </xf>
    <xf numFmtId="0" fontId="96" fillId="34" borderId="23" xfId="0" applyNumberFormat="1" applyFont="1" applyFill="1" applyBorder="1" applyAlignment="1">
      <alignment horizontal="left" vertical="center" wrapText="1"/>
    </xf>
    <xf numFmtId="0" fontId="96" fillId="34" borderId="15" xfId="0" applyFont="1" applyFill="1" applyBorder="1" applyAlignment="1">
      <alignment horizontal="center" vertical="center" wrapText="1"/>
    </xf>
    <xf numFmtId="0" fontId="96" fillId="34" borderId="11" xfId="0" applyFont="1" applyFill="1" applyBorder="1" applyAlignment="1">
      <alignment horizontal="center" vertical="center" wrapText="1"/>
    </xf>
    <xf numFmtId="190" fontId="96" fillId="34" borderId="39" xfId="0" applyNumberFormat="1" applyFont="1" applyFill="1" applyBorder="1" applyAlignment="1">
      <alignment horizontal="center" vertical="center" wrapText="1"/>
    </xf>
    <xf numFmtId="0" fontId="96" fillId="34" borderId="40" xfId="0" applyFont="1" applyFill="1" applyBorder="1" applyAlignment="1">
      <alignment horizontal="center" vertical="center" wrapText="1"/>
    </xf>
    <xf numFmtId="0" fontId="96" fillId="34" borderId="31" xfId="0" applyFont="1" applyFill="1" applyBorder="1" applyAlignment="1">
      <alignment horizontal="center" vertical="center" wrapText="1"/>
    </xf>
    <xf numFmtId="0" fontId="96" fillId="34" borderId="22" xfId="0" applyFont="1" applyFill="1" applyBorder="1" applyAlignment="1">
      <alignment horizontal="center" vertical="center" wrapText="1"/>
    </xf>
    <xf numFmtId="0" fontId="96" fillId="34" borderId="24" xfId="0" applyFont="1" applyFill="1" applyBorder="1" applyAlignment="1">
      <alignment horizontal="center" vertical="center" wrapText="1"/>
    </xf>
    <xf numFmtId="224" fontId="96" fillId="34" borderId="22" xfId="0" applyNumberFormat="1" applyFont="1" applyFill="1" applyBorder="1" applyAlignment="1" applyProtection="1">
      <alignment horizontal="center" vertical="center"/>
      <protection/>
    </xf>
    <xf numFmtId="224" fontId="96" fillId="34" borderId="23" xfId="0" applyNumberFormat="1" applyFont="1" applyFill="1" applyBorder="1" applyAlignment="1" applyProtection="1">
      <alignment horizontal="center" vertical="center"/>
      <protection/>
    </xf>
    <xf numFmtId="0" fontId="96" fillId="34" borderId="12" xfId="0" applyNumberFormat="1" applyFont="1" applyFill="1" applyBorder="1" applyAlignment="1">
      <alignment horizontal="center" vertical="center" wrapText="1"/>
    </xf>
    <xf numFmtId="190" fontId="96" fillId="34" borderId="39" xfId="0" applyNumberFormat="1" applyFont="1" applyFill="1" applyBorder="1" applyAlignment="1" applyProtection="1">
      <alignment horizontal="center" vertical="center"/>
      <protection/>
    </xf>
    <xf numFmtId="0" fontId="96" fillId="34" borderId="11" xfId="0" applyNumberFormat="1" applyFont="1" applyFill="1" applyBorder="1" applyAlignment="1">
      <alignment horizontal="center" vertical="center" wrapText="1"/>
    </xf>
    <xf numFmtId="224" fontId="96" fillId="34" borderId="11" xfId="0" applyNumberFormat="1" applyFont="1" applyFill="1" applyBorder="1" applyAlignment="1" applyProtection="1">
      <alignment horizontal="center" vertical="center"/>
      <protection/>
    </xf>
    <xf numFmtId="224" fontId="96" fillId="34" borderId="13" xfId="0" applyNumberFormat="1" applyFont="1" applyFill="1" applyBorder="1" applyAlignment="1" applyProtection="1">
      <alignment horizontal="center" vertical="center"/>
      <protection/>
    </xf>
    <xf numFmtId="49" fontId="96" fillId="34" borderId="24" xfId="0" applyNumberFormat="1" applyFont="1" applyFill="1" applyBorder="1" applyAlignment="1" applyProtection="1">
      <alignment horizontal="center" vertical="center"/>
      <protection/>
    </xf>
    <xf numFmtId="190" fontId="96" fillId="34" borderId="47" xfId="0" applyNumberFormat="1" applyFont="1" applyFill="1" applyBorder="1" applyAlignment="1">
      <alignment horizontal="center" vertical="center" wrapText="1"/>
    </xf>
    <xf numFmtId="0" fontId="96" fillId="34" borderId="31" xfId="0" applyFont="1" applyFill="1" applyBorder="1" applyAlignment="1">
      <alignment horizontal="center" vertical="center" wrapText="1"/>
    </xf>
    <xf numFmtId="0" fontId="96" fillId="34" borderId="22" xfId="0" applyFont="1" applyFill="1" applyBorder="1" applyAlignment="1">
      <alignment horizontal="center" vertical="center" wrapText="1"/>
    </xf>
    <xf numFmtId="0" fontId="96" fillId="34" borderId="24" xfId="0" applyNumberFormat="1" applyFont="1" applyFill="1" applyBorder="1" applyAlignment="1">
      <alignment horizontal="center" vertical="center" wrapText="1"/>
    </xf>
    <xf numFmtId="0" fontId="96" fillId="34" borderId="22" xfId="0" applyNumberFormat="1" applyFont="1" applyFill="1" applyBorder="1" applyAlignment="1">
      <alignment horizontal="center" vertical="center" wrapText="1"/>
    </xf>
    <xf numFmtId="0" fontId="96" fillId="34" borderId="23" xfId="0" applyNumberFormat="1" applyFont="1" applyFill="1" applyBorder="1" applyAlignment="1">
      <alignment horizontal="center" vertical="center" wrapText="1"/>
    </xf>
    <xf numFmtId="1" fontId="96" fillId="34" borderId="40" xfId="0" applyNumberFormat="1" applyFont="1" applyFill="1" applyBorder="1" applyAlignment="1">
      <alignment horizontal="left" vertical="center" wrapText="1"/>
    </xf>
    <xf numFmtId="0" fontId="96" fillId="34" borderId="48" xfId="0" applyFont="1" applyFill="1" applyBorder="1" applyAlignment="1">
      <alignment horizontal="center" vertical="center" wrapText="1"/>
    </xf>
    <xf numFmtId="0" fontId="96" fillId="34" borderId="13" xfId="0" applyFont="1" applyFill="1" applyBorder="1" applyAlignment="1">
      <alignment horizontal="center" vertical="center" wrapText="1"/>
    </xf>
    <xf numFmtId="190" fontId="96" fillId="34" borderId="49" xfId="0" applyNumberFormat="1" applyFont="1" applyFill="1" applyBorder="1" applyAlignment="1">
      <alignment horizontal="center" vertical="center" wrapText="1"/>
    </xf>
    <xf numFmtId="0" fontId="96" fillId="34" borderId="11" xfId="0" applyFont="1" applyFill="1" applyBorder="1" applyAlignment="1">
      <alignment horizontal="center" vertical="center" wrapText="1"/>
    </xf>
    <xf numFmtId="0" fontId="96" fillId="34" borderId="15" xfId="0" applyNumberFormat="1" applyFont="1" applyFill="1" applyBorder="1" applyAlignment="1">
      <alignment horizontal="center" vertical="center" wrapText="1"/>
    </xf>
    <xf numFmtId="0" fontId="96" fillId="34" borderId="48" xfId="0" applyFont="1" applyFill="1" applyBorder="1" applyAlignment="1">
      <alignment horizontal="center" vertical="center" wrapText="1"/>
    </xf>
    <xf numFmtId="188" fontId="96" fillId="34" borderId="13" xfId="0" applyNumberFormat="1" applyFont="1" applyFill="1" applyBorder="1" applyAlignment="1" applyProtection="1">
      <alignment horizontal="center" vertical="center"/>
      <protection/>
    </xf>
    <xf numFmtId="190" fontId="96" fillId="34" borderId="49" xfId="0" applyNumberFormat="1" applyFont="1" applyFill="1" applyBorder="1" applyAlignment="1" applyProtection="1">
      <alignment horizontal="center" vertical="center"/>
      <protection/>
    </xf>
    <xf numFmtId="0" fontId="96" fillId="34" borderId="13" xfId="0" applyNumberFormat="1" applyFont="1" applyFill="1" applyBorder="1" applyAlignment="1">
      <alignment horizontal="center" vertical="center" wrapText="1"/>
    </xf>
    <xf numFmtId="190" fontId="99" fillId="34" borderId="0" xfId="0" applyNumberFormat="1" applyFont="1" applyFill="1" applyBorder="1" applyAlignment="1">
      <alignment horizontal="center" vertical="center" wrapText="1"/>
    </xf>
    <xf numFmtId="227" fontId="96" fillId="34" borderId="24" xfId="0" applyNumberFormat="1" applyFont="1" applyFill="1" applyBorder="1" applyAlignment="1" applyProtection="1">
      <alignment horizontal="center" vertical="center"/>
      <protection/>
    </xf>
    <xf numFmtId="49" fontId="96" fillId="34" borderId="11" xfId="0" applyNumberFormat="1" applyFont="1" applyFill="1" applyBorder="1" applyAlignment="1">
      <alignment horizontal="center" vertical="center" wrapText="1"/>
    </xf>
    <xf numFmtId="0" fontId="96" fillId="34" borderId="12" xfId="0" applyFont="1" applyFill="1" applyBorder="1" applyAlignment="1">
      <alignment horizontal="center" vertical="center" wrapText="1"/>
    </xf>
    <xf numFmtId="49" fontId="96" fillId="34" borderId="15" xfId="0" applyNumberFormat="1" applyFont="1" applyFill="1" applyBorder="1" applyAlignment="1">
      <alignment horizontal="center" vertical="center" wrapText="1"/>
    </xf>
    <xf numFmtId="227" fontId="96" fillId="34" borderId="11" xfId="0" applyNumberFormat="1" applyFont="1" applyFill="1" applyBorder="1" applyAlignment="1" applyProtection="1">
      <alignment horizontal="center" vertical="center"/>
      <protection/>
    </xf>
    <xf numFmtId="0" fontId="96" fillId="34" borderId="15" xfId="0" applyFont="1" applyFill="1" applyBorder="1" applyAlignment="1">
      <alignment horizontal="center" vertical="center" wrapText="1"/>
    </xf>
    <xf numFmtId="0" fontId="96" fillId="34" borderId="11" xfId="0" applyNumberFormat="1" applyFont="1" applyFill="1" applyBorder="1" applyAlignment="1" applyProtection="1">
      <alignment horizontal="center" vertical="center"/>
      <protection/>
    </xf>
    <xf numFmtId="188" fontId="96" fillId="34" borderId="40" xfId="0" applyNumberFormat="1" applyFont="1" applyFill="1" applyBorder="1" applyAlignment="1" applyProtection="1">
      <alignment horizontal="center" vertical="center"/>
      <protection/>
    </xf>
    <xf numFmtId="190" fontId="99" fillId="34" borderId="11" xfId="0" applyNumberFormat="1" applyFont="1" applyFill="1" applyBorder="1" applyAlignment="1">
      <alignment horizontal="center" vertical="center" wrapText="1"/>
    </xf>
    <xf numFmtId="1" fontId="96" fillId="34" borderId="37" xfId="0" applyNumberFormat="1" applyFont="1" applyFill="1" applyBorder="1" applyAlignment="1">
      <alignment vertical="center" wrapText="1"/>
    </xf>
    <xf numFmtId="188" fontId="96" fillId="34" borderId="37" xfId="0" applyNumberFormat="1" applyFont="1" applyFill="1" applyBorder="1" applyAlignment="1" applyProtection="1">
      <alignment horizontal="center" vertical="center"/>
      <protection/>
    </xf>
    <xf numFmtId="0" fontId="100" fillId="34" borderId="0" xfId="0" applyFont="1" applyFill="1" applyBorder="1" applyAlignment="1">
      <alignment/>
    </xf>
    <xf numFmtId="0" fontId="100" fillId="34" borderId="0" xfId="0" applyFont="1" applyFill="1" applyAlignment="1">
      <alignment/>
    </xf>
    <xf numFmtId="188" fontId="96" fillId="34" borderId="50" xfId="0" applyNumberFormat="1" applyFont="1" applyFill="1" applyBorder="1" applyAlignment="1" applyProtection="1">
      <alignment horizontal="center" vertical="center"/>
      <protection/>
    </xf>
    <xf numFmtId="0" fontId="101" fillId="34" borderId="0" xfId="0" applyFont="1" applyFill="1" applyBorder="1" applyAlignment="1">
      <alignment/>
    </xf>
    <xf numFmtId="0" fontId="101" fillId="34" borderId="0" xfId="0" applyFont="1" applyFill="1" applyAlignment="1">
      <alignment/>
    </xf>
    <xf numFmtId="0" fontId="102" fillId="34" borderId="24" xfId="0" applyFont="1" applyFill="1" applyBorder="1" applyAlignment="1">
      <alignment wrapText="1"/>
    </xf>
    <xf numFmtId="188" fontId="96" fillId="34" borderId="23" xfId="0" applyNumberFormat="1" applyFont="1" applyFill="1" applyBorder="1" applyAlignment="1" applyProtection="1">
      <alignment horizontal="center" vertical="center"/>
      <protection/>
    </xf>
    <xf numFmtId="188" fontId="96" fillId="34" borderId="22" xfId="0" applyNumberFormat="1" applyFont="1" applyFill="1" applyBorder="1" applyAlignment="1" applyProtection="1">
      <alignment horizontal="center" vertical="center"/>
      <protection/>
    </xf>
    <xf numFmtId="0" fontId="96" fillId="34" borderId="51" xfId="0" applyFont="1" applyFill="1" applyBorder="1" applyAlignment="1">
      <alignment horizontal="center" vertical="center" wrapText="1"/>
    </xf>
    <xf numFmtId="190" fontId="96" fillId="34" borderId="52" xfId="0" applyNumberFormat="1" applyFont="1" applyFill="1" applyBorder="1" applyAlignment="1" applyProtection="1">
      <alignment horizontal="center" vertical="center"/>
      <protection/>
    </xf>
    <xf numFmtId="0" fontId="96" fillId="34" borderId="40" xfId="0" applyFont="1" applyFill="1" applyBorder="1" applyAlignment="1">
      <alignment horizontal="center" vertical="center" wrapText="1"/>
    </xf>
    <xf numFmtId="224" fontId="96" fillId="34" borderId="41" xfId="0" applyNumberFormat="1" applyFont="1" applyFill="1" applyBorder="1" applyAlignment="1" applyProtection="1">
      <alignment horizontal="center" vertical="center"/>
      <protection/>
    </xf>
    <xf numFmtId="188" fontId="96" fillId="34" borderId="53" xfId="0" applyNumberFormat="1" applyFont="1" applyFill="1" applyBorder="1" applyAlignment="1" applyProtection="1">
      <alignment horizontal="center" vertical="center"/>
      <protection/>
    </xf>
    <xf numFmtId="188" fontId="96" fillId="34" borderId="12" xfId="0" applyNumberFormat="1" applyFont="1" applyFill="1" applyBorder="1" applyAlignment="1" applyProtection="1">
      <alignment horizontal="center" vertical="center"/>
      <protection/>
    </xf>
    <xf numFmtId="190" fontId="96" fillId="34" borderId="54" xfId="0" applyNumberFormat="1" applyFont="1" applyFill="1" applyBorder="1" applyAlignment="1">
      <alignment horizontal="center" vertical="center" wrapText="1"/>
    </xf>
    <xf numFmtId="190" fontId="103" fillId="34" borderId="0" xfId="0" applyNumberFormat="1" applyFont="1" applyFill="1" applyBorder="1" applyAlignment="1">
      <alignment horizontal="center" vertical="center" wrapText="1"/>
    </xf>
    <xf numFmtId="2" fontId="103" fillId="34" borderId="0" xfId="0" applyNumberFormat="1" applyFont="1" applyFill="1" applyBorder="1" applyAlignment="1">
      <alignment horizontal="center" vertical="center" wrapText="1"/>
    </xf>
    <xf numFmtId="224" fontId="96" fillId="34" borderId="15" xfId="0" applyNumberFormat="1" applyFont="1" applyFill="1" applyBorder="1" applyAlignment="1" applyProtection="1">
      <alignment horizontal="center" vertical="center"/>
      <protection/>
    </xf>
    <xf numFmtId="188" fontId="96" fillId="34" borderId="13" xfId="0" applyNumberFormat="1" applyFont="1" applyFill="1" applyBorder="1" applyAlignment="1" applyProtection="1">
      <alignment horizontal="center" vertical="center"/>
      <protection/>
    </xf>
    <xf numFmtId="188" fontId="96" fillId="34" borderId="11" xfId="0" applyNumberFormat="1" applyFont="1" applyFill="1" applyBorder="1" applyAlignment="1" applyProtection="1">
      <alignment horizontal="center" vertical="center"/>
      <protection/>
    </xf>
    <xf numFmtId="49" fontId="96" fillId="34" borderId="40" xfId="0" applyNumberFormat="1" applyFont="1" applyFill="1" applyBorder="1" applyAlignment="1">
      <alignment horizontal="left" vertical="center" wrapText="1"/>
    </xf>
    <xf numFmtId="49" fontId="104" fillId="34" borderId="40" xfId="0" applyNumberFormat="1" applyFont="1" applyFill="1" applyBorder="1" applyAlignment="1">
      <alignment horizontal="left" vertical="center" wrapText="1"/>
    </xf>
    <xf numFmtId="188" fontId="96" fillId="34" borderId="55" xfId="0" applyNumberFormat="1" applyFont="1" applyFill="1" applyBorder="1" applyAlignment="1" applyProtection="1">
      <alignment horizontal="center" vertical="center"/>
      <protection/>
    </xf>
    <xf numFmtId="0" fontId="96" fillId="34" borderId="41" xfId="0" applyFont="1" applyFill="1" applyBorder="1" applyAlignment="1">
      <alignment horizontal="center" vertical="center" wrapText="1"/>
    </xf>
    <xf numFmtId="49" fontId="96" fillId="0" borderId="17" xfId="57" applyNumberFormat="1" applyFont="1" applyFill="1" applyBorder="1" applyAlignment="1">
      <alignment horizontal="left" vertical="center" wrapText="1"/>
      <protection/>
    </xf>
    <xf numFmtId="0" fontId="96" fillId="0" borderId="18" xfId="0" applyFont="1" applyFill="1" applyBorder="1" applyAlignment="1" applyProtection="1">
      <alignment horizontal="center" vertical="center"/>
      <protection/>
    </xf>
    <xf numFmtId="0" fontId="96" fillId="0" borderId="16" xfId="0" applyFont="1" applyFill="1" applyBorder="1" applyAlignment="1" applyProtection="1">
      <alignment horizontal="center" vertical="center"/>
      <protection/>
    </xf>
    <xf numFmtId="0" fontId="96" fillId="0" borderId="33" xfId="0" applyFont="1" applyFill="1" applyBorder="1" applyAlignment="1" applyProtection="1">
      <alignment horizontal="center" vertical="center"/>
      <protection/>
    </xf>
    <xf numFmtId="0" fontId="96" fillId="0" borderId="56" xfId="0" applyFont="1" applyFill="1" applyBorder="1" applyAlignment="1" applyProtection="1">
      <alignment horizontal="center" vertical="center"/>
      <protection/>
    </xf>
    <xf numFmtId="1" fontId="96" fillId="0" borderId="57" xfId="57" applyNumberFormat="1" applyFont="1" applyFill="1" applyBorder="1" applyAlignment="1" applyProtection="1">
      <alignment horizontal="center" vertical="center"/>
      <protection/>
    </xf>
    <xf numFmtId="0" fontId="99" fillId="0" borderId="16" xfId="0" applyFont="1" applyFill="1" applyBorder="1" applyAlignment="1" applyProtection="1">
      <alignment horizontal="center" vertical="center"/>
      <protection/>
    </xf>
    <xf numFmtId="188" fontId="96" fillId="0" borderId="16" xfId="57" applyNumberFormat="1" applyFont="1" applyFill="1" applyBorder="1" applyAlignment="1" applyProtection="1">
      <alignment horizontal="center" vertical="center"/>
      <protection/>
    </xf>
    <xf numFmtId="1" fontId="96" fillId="0" borderId="33" xfId="57" applyNumberFormat="1" applyFont="1" applyFill="1" applyBorder="1" applyAlignment="1">
      <alignment horizontal="center" vertical="center" wrapText="1"/>
      <protection/>
    </xf>
    <xf numFmtId="0" fontId="105" fillId="34" borderId="0" xfId="0" applyNumberFormat="1" applyFont="1" applyFill="1" applyBorder="1" applyAlignment="1">
      <alignment vertical="center" wrapText="1"/>
    </xf>
    <xf numFmtId="190" fontId="96" fillId="34" borderId="47" xfId="0" applyNumberFormat="1" applyFont="1" applyFill="1" applyBorder="1" applyAlignment="1" applyProtection="1">
      <alignment horizontal="center" vertical="center"/>
      <protection/>
    </xf>
    <xf numFmtId="0" fontId="96" fillId="34" borderId="58" xfId="0" applyNumberFormat="1" applyFont="1" applyFill="1" applyBorder="1" applyAlignment="1" applyProtection="1">
      <alignment horizontal="center" vertical="center"/>
      <protection/>
    </xf>
    <xf numFmtId="0" fontId="96" fillId="34" borderId="53" xfId="0" applyNumberFormat="1" applyFont="1" applyFill="1" applyBorder="1" applyAlignment="1" applyProtection="1">
      <alignment horizontal="center" vertical="center"/>
      <protection/>
    </xf>
    <xf numFmtId="0" fontId="96" fillId="34" borderId="22" xfId="0" applyNumberFormat="1" applyFont="1" applyFill="1" applyBorder="1" applyAlignment="1">
      <alignment horizontal="center" vertical="center"/>
    </xf>
    <xf numFmtId="0" fontId="96" fillId="34" borderId="23" xfId="0" applyFont="1" applyFill="1" applyBorder="1" applyAlignment="1">
      <alignment horizontal="center" vertical="center"/>
    </xf>
    <xf numFmtId="0" fontId="96" fillId="34" borderId="22" xfId="0" applyFont="1" applyFill="1" applyBorder="1" applyAlignment="1">
      <alignment horizontal="center" vertical="center"/>
    </xf>
    <xf numFmtId="1" fontId="96" fillId="34" borderId="37" xfId="0" applyNumberFormat="1" applyFont="1" applyFill="1" applyBorder="1" applyAlignment="1">
      <alignment horizontal="left" vertical="center" wrapText="1"/>
    </xf>
    <xf numFmtId="188" fontId="96" fillId="34" borderId="22" xfId="0" applyNumberFormat="1" applyFont="1" applyFill="1" applyBorder="1" applyAlignment="1" applyProtection="1">
      <alignment horizontal="center" vertical="center"/>
      <protection/>
    </xf>
    <xf numFmtId="0" fontId="96" fillId="34" borderId="11" xfId="0" applyNumberFormat="1" applyFont="1" applyFill="1" applyBorder="1" applyAlignment="1">
      <alignment horizontal="center" vertical="center"/>
    </xf>
    <xf numFmtId="1" fontId="96" fillId="34" borderId="23" xfId="0" applyNumberFormat="1" applyFont="1" applyFill="1" applyBorder="1" applyAlignment="1">
      <alignment horizontal="left" vertical="center" wrapText="1"/>
    </xf>
    <xf numFmtId="1" fontId="96" fillId="34" borderId="40" xfId="0" applyNumberFormat="1" applyFont="1" applyFill="1" applyBorder="1" applyAlignment="1">
      <alignment horizontal="left" vertical="center" wrapText="1"/>
    </xf>
    <xf numFmtId="0" fontId="96" fillId="34" borderId="15" xfId="0" applyNumberFormat="1" applyFont="1" applyFill="1" applyBorder="1" applyAlignment="1" applyProtection="1">
      <alignment horizontal="center" vertical="center"/>
      <protection/>
    </xf>
    <xf numFmtId="190" fontId="96" fillId="34" borderId="54" xfId="0" applyNumberFormat="1" applyFont="1" applyFill="1" applyBorder="1" applyAlignment="1" applyProtection="1">
      <alignment horizontal="center" vertical="center"/>
      <protection/>
    </xf>
    <xf numFmtId="1" fontId="104" fillId="34" borderId="23" xfId="0" applyNumberFormat="1" applyFont="1" applyFill="1" applyBorder="1" applyAlignment="1">
      <alignment horizontal="left" vertical="center" wrapText="1"/>
    </xf>
    <xf numFmtId="49" fontId="96" fillId="0" borderId="24" xfId="0" applyNumberFormat="1" applyFont="1" applyFill="1" applyBorder="1" applyAlignment="1">
      <alignment horizontal="center" vertical="center" wrapText="1"/>
    </xf>
    <xf numFmtId="1" fontId="96" fillId="0" borderId="13" xfId="0" applyNumberFormat="1" applyFont="1" applyFill="1" applyBorder="1" applyAlignment="1">
      <alignment horizontal="left" vertical="center" wrapText="1"/>
    </xf>
    <xf numFmtId="0" fontId="96" fillId="0" borderId="58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 wrapText="1"/>
    </xf>
    <xf numFmtId="188" fontId="96" fillId="0" borderId="37" xfId="0" applyNumberFormat="1" applyFont="1" applyFill="1" applyBorder="1" applyAlignment="1" applyProtection="1">
      <alignment horizontal="center" vertical="center"/>
      <protection/>
    </xf>
    <xf numFmtId="190" fontId="96" fillId="0" borderId="47" xfId="0" applyNumberFormat="1" applyFont="1" applyFill="1" applyBorder="1" applyAlignment="1" applyProtection="1">
      <alignment horizontal="center" vertical="center"/>
      <protection/>
    </xf>
    <xf numFmtId="0" fontId="96" fillId="0" borderId="31" xfId="0" applyFont="1" applyFill="1" applyBorder="1" applyAlignment="1">
      <alignment horizontal="center" vertical="center" wrapText="1"/>
    </xf>
    <xf numFmtId="2" fontId="96" fillId="0" borderId="22" xfId="0" applyNumberFormat="1" applyFont="1" applyFill="1" applyBorder="1" applyAlignment="1" applyProtection="1">
      <alignment horizontal="center" vertical="center"/>
      <protection/>
    </xf>
    <xf numFmtId="2" fontId="96" fillId="0" borderId="23" xfId="0" applyNumberFormat="1" applyFont="1" applyFill="1" applyBorder="1" applyAlignment="1" applyProtection="1">
      <alignment horizontal="center" vertical="center"/>
      <protection/>
    </xf>
    <xf numFmtId="0" fontId="96" fillId="0" borderId="24" xfId="0" applyNumberFormat="1" applyFont="1" applyFill="1" applyBorder="1" applyAlignment="1">
      <alignment horizontal="center" vertical="center" wrapText="1"/>
    </xf>
    <xf numFmtId="0" fontId="96" fillId="0" borderId="22" xfId="0" applyNumberFormat="1" applyFont="1" applyFill="1" applyBorder="1" applyAlignment="1">
      <alignment horizontal="center" vertical="center" wrapText="1"/>
    </xf>
    <xf numFmtId="188" fontId="96" fillId="0" borderId="23" xfId="0" applyNumberFormat="1" applyFont="1" applyFill="1" applyBorder="1" applyAlignment="1" applyProtection="1">
      <alignment horizontal="center" vertical="center"/>
      <protection/>
    </xf>
    <xf numFmtId="49" fontId="96" fillId="0" borderId="40" xfId="0" applyNumberFormat="1" applyFont="1" applyFill="1" applyBorder="1" applyAlignment="1">
      <alignment horizontal="center" vertical="center" wrapText="1"/>
    </xf>
    <xf numFmtId="190" fontId="99" fillId="0" borderId="0" xfId="0" applyNumberFormat="1" applyFont="1" applyFill="1" applyBorder="1" applyAlignment="1">
      <alignment horizontal="center" vertical="center" wrapText="1"/>
    </xf>
    <xf numFmtId="1" fontId="96" fillId="0" borderId="23" xfId="0" applyNumberFormat="1" applyFont="1" applyFill="1" applyBorder="1" applyAlignment="1">
      <alignment horizontal="left" vertical="center" wrapText="1"/>
    </xf>
    <xf numFmtId="49" fontId="96" fillId="0" borderId="15" xfId="0" applyNumberFormat="1" applyFont="1" applyFill="1" applyBorder="1" applyAlignment="1">
      <alignment horizontal="center" vertical="center" wrapText="1"/>
    </xf>
    <xf numFmtId="49" fontId="99" fillId="0" borderId="15" xfId="0" applyNumberFormat="1" applyFont="1" applyFill="1" applyBorder="1" applyAlignment="1">
      <alignment horizontal="center" vertical="center" wrapText="1"/>
    </xf>
    <xf numFmtId="1" fontId="104" fillId="0" borderId="13" xfId="0" applyNumberFormat="1" applyFont="1" applyFill="1" applyBorder="1" applyAlignment="1">
      <alignment horizontal="left" vertical="center" wrapText="1"/>
    </xf>
    <xf numFmtId="49" fontId="96" fillId="0" borderId="18" xfId="0" applyNumberFormat="1" applyFont="1" applyFill="1" applyBorder="1" applyAlignment="1">
      <alignment horizontal="center" vertical="center" wrapText="1"/>
    </xf>
    <xf numFmtId="0" fontId="96" fillId="0" borderId="20" xfId="0" applyFont="1" applyFill="1" applyBorder="1" applyAlignment="1">
      <alignment horizontal="center" vertical="center" wrapText="1"/>
    </xf>
    <xf numFmtId="188" fontId="96" fillId="0" borderId="30" xfId="0" applyNumberFormat="1" applyFont="1" applyFill="1" applyBorder="1" applyAlignment="1" applyProtection="1">
      <alignment horizontal="center" vertical="center"/>
      <protection/>
    </xf>
    <xf numFmtId="188" fontId="99" fillId="0" borderId="0" xfId="0" applyNumberFormat="1" applyFont="1" applyFill="1" applyBorder="1" applyAlignment="1" applyProtection="1">
      <alignment horizontal="center" vertical="center"/>
      <protection/>
    </xf>
    <xf numFmtId="0" fontId="96" fillId="34" borderId="11" xfId="0" applyFont="1" applyFill="1" applyBorder="1" applyAlignment="1">
      <alignment horizontal="center" vertical="center"/>
    </xf>
    <xf numFmtId="224" fontId="96" fillId="34" borderId="43" xfId="0" applyNumberFormat="1" applyFont="1" applyFill="1" applyBorder="1" applyAlignment="1" applyProtection="1">
      <alignment horizontal="center" vertical="center"/>
      <protection/>
    </xf>
    <xf numFmtId="0" fontId="96" fillId="34" borderId="51" xfId="0" applyNumberFormat="1" applyFont="1" applyFill="1" applyBorder="1" applyAlignment="1">
      <alignment horizontal="center" vertical="center" wrapText="1"/>
    </xf>
    <xf numFmtId="0" fontId="96" fillId="34" borderId="42" xfId="0" applyNumberFormat="1" applyFont="1" applyFill="1" applyBorder="1" applyAlignment="1" applyProtection="1">
      <alignment horizontal="center" vertical="center"/>
      <protection/>
    </xf>
    <xf numFmtId="0" fontId="96" fillId="34" borderId="13" xfId="0" applyFont="1" applyFill="1" applyBorder="1" applyAlignment="1">
      <alignment horizontal="center" vertical="center" wrapText="1"/>
    </xf>
    <xf numFmtId="188" fontId="96" fillId="34" borderId="23" xfId="0" applyNumberFormat="1" applyFont="1" applyFill="1" applyBorder="1" applyAlignment="1" applyProtection="1">
      <alignment horizontal="center" vertical="center"/>
      <protection/>
    </xf>
    <xf numFmtId="49" fontId="96" fillId="34" borderId="0" xfId="0" applyNumberFormat="1" applyFont="1" applyFill="1" applyBorder="1" applyAlignment="1">
      <alignment horizontal="center" vertical="center" wrapText="1"/>
    </xf>
    <xf numFmtId="0" fontId="96" fillId="34" borderId="0" xfId="0" applyNumberFormat="1" applyFont="1" applyFill="1" applyBorder="1" applyAlignment="1">
      <alignment horizontal="left" vertical="center" wrapText="1"/>
    </xf>
    <xf numFmtId="0" fontId="96" fillId="34" borderId="0" xfId="0" applyNumberFormat="1" applyFont="1" applyFill="1" applyBorder="1" applyAlignment="1">
      <alignment horizontal="center" vertical="center" wrapText="1"/>
    </xf>
    <xf numFmtId="0" fontId="96" fillId="34" borderId="0" xfId="0" applyNumberFormat="1" applyFont="1" applyFill="1" applyBorder="1" applyAlignment="1" applyProtection="1">
      <alignment horizontal="center" vertical="center"/>
      <protection/>
    </xf>
    <xf numFmtId="190" fontId="96" fillId="34" borderId="0" xfId="0" applyNumberFormat="1" applyFont="1" applyFill="1" applyBorder="1" applyAlignment="1" applyProtection="1">
      <alignment horizontal="center" vertical="center"/>
      <protection/>
    </xf>
    <xf numFmtId="0" fontId="96" fillId="34" borderId="0" xfId="0" applyFont="1" applyFill="1" applyBorder="1" applyAlignment="1">
      <alignment horizontal="center" vertical="center" wrapText="1"/>
    </xf>
    <xf numFmtId="227" fontId="96" fillId="34" borderId="0" xfId="0" applyNumberFormat="1" applyFont="1" applyFill="1" applyBorder="1" applyAlignment="1" applyProtection="1">
      <alignment horizontal="center" vertical="center"/>
      <protection/>
    </xf>
    <xf numFmtId="49" fontId="99" fillId="34" borderId="0" xfId="0" applyNumberFormat="1" applyFont="1" applyFill="1" applyBorder="1" applyAlignment="1">
      <alignment horizontal="center" vertical="center" wrapText="1"/>
    </xf>
    <xf numFmtId="49" fontId="99" fillId="34" borderId="3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96" fillId="34" borderId="11" xfId="0" applyNumberFormat="1" applyFont="1" applyFill="1" applyBorder="1" applyAlignment="1">
      <alignment horizontal="left" vertical="center" wrapText="1"/>
    </xf>
    <xf numFmtId="190" fontId="96" fillId="34" borderId="11" xfId="0" applyNumberFormat="1" applyFont="1" applyFill="1" applyBorder="1" applyAlignment="1">
      <alignment horizontal="center" vertical="center" wrapText="1"/>
    </xf>
    <xf numFmtId="0" fontId="106" fillId="0" borderId="0" xfId="56" applyFont="1">
      <alignment/>
      <protection/>
    </xf>
    <xf numFmtId="49" fontId="96" fillId="35" borderId="24" xfId="0" applyNumberFormat="1" applyFont="1" applyFill="1" applyBorder="1" applyAlignment="1">
      <alignment horizontal="center" vertical="center" wrapText="1"/>
    </xf>
    <xf numFmtId="0" fontId="96" fillId="35" borderId="11" xfId="0" applyFont="1" applyFill="1" applyBorder="1" applyAlignment="1">
      <alignment horizontal="center" vertical="center" wrapText="1"/>
    </xf>
    <xf numFmtId="0" fontId="96" fillId="35" borderId="11" xfId="0" applyNumberFormat="1" applyFont="1" applyFill="1" applyBorder="1" applyAlignment="1">
      <alignment horizontal="center" vertical="center" wrapText="1"/>
    </xf>
    <xf numFmtId="224" fontId="96" fillId="35" borderId="11" xfId="0" applyNumberFormat="1" applyFont="1" applyFill="1" applyBorder="1" applyAlignment="1" applyProtection="1">
      <alignment horizontal="center" vertical="center"/>
      <protection/>
    </xf>
    <xf numFmtId="0" fontId="97" fillId="35" borderId="0" xfId="0" applyFont="1" applyFill="1" applyBorder="1" applyAlignment="1">
      <alignment/>
    </xf>
    <xf numFmtId="0" fontId="97" fillId="35" borderId="0" xfId="0" applyFont="1" applyFill="1" applyAlignment="1">
      <alignment/>
    </xf>
    <xf numFmtId="0" fontId="97" fillId="34" borderId="11" xfId="0" applyFont="1" applyFill="1" applyBorder="1" applyAlignment="1">
      <alignment/>
    </xf>
    <xf numFmtId="1" fontId="96" fillId="34" borderId="11" xfId="0" applyNumberFormat="1" applyFont="1" applyFill="1" applyBorder="1" applyAlignment="1">
      <alignment horizontal="left" vertical="center" wrapText="1"/>
    </xf>
    <xf numFmtId="190" fontId="96" fillId="34" borderId="11" xfId="0" applyNumberFormat="1" applyFont="1" applyFill="1" applyBorder="1" applyAlignment="1" applyProtection="1">
      <alignment horizontal="center" vertical="center"/>
      <protection/>
    </xf>
    <xf numFmtId="1" fontId="96" fillId="34" borderId="11" xfId="0" applyNumberFormat="1" applyFont="1" applyFill="1" applyBorder="1" applyAlignment="1">
      <alignment horizontal="left" vertical="center" wrapText="1"/>
    </xf>
    <xf numFmtId="49" fontId="99" fillId="34" borderId="11" xfId="0" applyNumberFormat="1" applyFont="1" applyFill="1" applyBorder="1" applyAlignment="1">
      <alignment horizontal="center" vertical="center" wrapText="1"/>
    </xf>
    <xf numFmtId="0" fontId="96" fillId="35" borderId="11" xfId="0" applyNumberFormat="1" applyFont="1" applyFill="1" applyBorder="1" applyAlignment="1">
      <alignment horizontal="left" vertical="center" wrapText="1"/>
    </xf>
    <xf numFmtId="0" fontId="96" fillId="35" borderId="11" xfId="0" applyNumberFormat="1" applyFont="1" applyFill="1" applyBorder="1" applyAlignment="1" applyProtection="1">
      <alignment horizontal="center" vertical="center"/>
      <protection/>
    </xf>
    <xf numFmtId="190" fontId="96" fillId="35" borderId="11" xfId="0" applyNumberFormat="1" applyFont="1" applyFill="1" applyBorder="1" applyAlignment="1" applyProtection="1">
      <alignment horizontal="center" vertical="center"/>
      <protection/>
    </xf>
    <xf numFmtId="227" fontId="96" fillId="35" borderId="11" xfId="0" applyNumberFormat="1" applyFont="1" applyFill="1" applyBorder="1" applyAlignment="1" applyProtection="1">
      <alignment horizontal="center" vertical="center"/>
      <protection/>
    </xf>
    <xf numFmtId="0" fontId="1" fillId="35" borderId="11" xfId="0" applyFont="1" applyFill="1" applyBorder="1" applyAlignment="1">
      <alignment/>
    </xf>
    <xf numFmtId="0" fontId="0" fillId="0" borderId="0" xfId="0" applyFill="1" applyAlignment="1">
      <alignment/>
    </xf>
    <xf numFmtId="0" fontId="95" fillId="0" borderId="0" xfId="0" applyFont="1" applyAlignment="1">
      <alignment/>
    </xf>
    <xf numFmtId="0" fontId="0" fillId="36" borderId="0" xfId="0" applyFill="1" applyAlignment="1">
      <alignment/>
    </xf>
    <xf numFmtId="0" fontId="95" fillId="36" borderId="0" xfId="0" applyFont="1" applyFill="1" applyAlignment="1">
      <alignment/>
    </xf>
    <xf numFmtId="188" fontId="99" fillId="0" borderId="0" xfId="0" applyNumberFormat="1" applyFont="1" applyFill="1" applyBorder="1" applyAlignment="1" applyProtection="1">
      <alignment horizontal="center" vertical="center"/>
      <protection/>
    </xf>
    <xf numFmtId="0" fontId="97" fillId="34" borderId="13" xfId="0" applyFont="1" applyFill="1" applyBorder="1" applyAlignment="1">
      <alignment/>
    </xf>
    <xf numFmtId="0" fontId="97" fillId="0" borderId="11" xfId="0" applyFont="1" applyBorder="1" applyAlignment="1">
      <alignment/>
    </xf>
    <xf numFmtId="0" fontId="0" fillId="0" borderId="11" xfId="0" applyBorder="1" applyAlignment="1">
      <alignment/>
    </xf>
    <xf numFmtId="190" fontId="103" fillId="34" borderId="11" xfId="0" applyNumberFormat="1" applyFont="1" applyFill="1" applyBorder="1" applyAlignment="1">
      <alignment horizontal="center" vertical="center" wrapText="1"/>
    </xf>
    <xf numFmtId="0" fontId="96" fillId="0" borderId="58" xfId="0" applyNumberFormat="1" applyFont="1" applyFill="1" applyBorder="1" applyAlignment="1" applyProtection="1">
      <alignment horizontal="center" vertical="center"/>
      <protection/>
    </xf>
    <xf numFmtId="0" fontId="96" fillId="0" borderId="53" xfId="0" applyNumberFormat="1" applyFont="1" applyFill="1" applyBorder="1" applyAlignment="1" applyProtection="1">
      <alignment horizontal="center" vertical="center"/>
      <protection/>
    </xf>
    <xf numFmtId="0" fontId="96" fillId="0" borderId="50" xfId="0" applyNumberFormat="1" applyFont="1" applyFill="1" applyBorder="1" applyAlignment="1" applyProtection="1">
      <alignment horizontal="center" vertical="center"/>
      <protection/>
    </xf>
    <xf numFmtId="0" fontId="96" fillId="0" borderId="0" xfId="0" applyNumberFormat="1" applyFont="1" applyFill="1" applyBorder="1" applyAlignment="1" applyProtection="1">
      <alignment horizontal="center" vertical="center"/>
      <protection/>
    </xf>
    <xf numFmtId="0" fontId="96" fillId="0" borderId="35" xfId="0" applyNumberFormat="1" applyFont="1" applyFill="1" applyBorder="1" applyAlignment="1" applyProtection="1">
      <alignment horizontal="center" vertical="center"/>
      <protection/>
    </xf>
    <xf numFmtId="0" fontId="96" fillId="0" borderId="50" xfId="0" applyFont="1" applyFill="1" applyBorder="1" applyAlignment="1">
      <alignment horizontal="center"/>
    </xf>
    <xf numFmtId="0" fontId="107" fillId="0" borderId="53" xfId="0" applyNumberFormat="1" applyFont="1" applyFill="1" applyBorder="1" applyAlignment="1" applyProtection="1">
      <alignment horizontal="center" vertical="center"/>
      <protection/>
    </xf>
    <xf numFmtId="0" fontId="97" fillId="0" borderId="12" xfId="0" applyFont="1" applyBorder="1" applyAlignment="1">
      <alignment/>
    </xf>
    <xf numFmtId="0" fontId="97" fillId="34" borderId="22" xfId="0" applyFont="1" applyFill="1" applyBorder="1" applyAlignment="1">
      <alignment/>
    </xf>
    <xf numFmtId="49" fontId="108" fillId="34" borderId="11" xfId="0" applyNumberFormat="1" applyFont="1" applyFill="1" applyBorder="1" applyAlignment="1">
      <alignment horizontal="center" vertical="center" wrapText="1"/>
    </xf>
    <xf numFmtId="0" fontId="108" fillId="34" borderId="11" xfId="0" applyNumberFormat="1" applyFont="1" applyFill="1" applyBorder="1" applyAlignment="1">
      <alignment horizontal="left" vertical="center" wrapText="1"/>
    </xf>
    <xf numFmtId="0" fontId="108" fillId="34" borderId="11" xfId="0" applyFont="1" applyFill="1" applyBorder="1" applyAlignment="1">
      <alignment horizontal="center" vertical="center" wrapText="1"/>
    </xf>
    <xf numFmtId="224" fontId="108" fillId="34" borderId="11" xfId="0" applyNumberFormat="1" applyFont="1" applyFill="1" applyBorder="1" applyAlignment="1" applyProtection="1">
      <alignment horizontal="center" vertical="center"/>
      <protection/>
    </xf>
    <xf numFmtId="190" fontId="108" fillId="34" borderId="11" xfId="0" applyNumberFormat="1" applyFont="1" applyFill="1" applyBorder="1" applyAlignment="1">
      <alignment horizontal="center" vertical="center" wrapText="1"/>
    </xf>
    <xf numFmtId="0" fontId="109" fillId="34" borderId="11" xfId="0" applyFont="1" applyFill="1" applyBorder="1" applyAlignment="1">
      <alignment/>
    </xf>
    <xf numFmtId="0" fontId="17" fillId="0" borderId="11" xfId="0" applyFont="1" applyBorder="1" applyAlignment="1">
      <alignment/>
    </xf>
    <xf numFmtId="49" fontId="108" fillId="34" borderId="24" xfId="0" applyNumberFormat="1" applyFont="1" applyFill="1" applyBorder="1" applyAlignment="1">
      <alignment horizontal="center" vertical="center" wrapText="1"/>
    </xf>
    <xf numFmtId="1" fontId="108" fillId="34" borderId="22" xfId="0" applyNumberFormat="1" applyFont="1" applyFill="1" applyBorder="1" applyAlignment="1">
      <alignment horizontal="left" vertical="center" wrapText="1"/>
    </xf>
    <xf numFmtId="0" fontId="108" fillId="34" borderId="22" xfId="0" applyNumberFormat="1" applyFont="1" applyFill="1" applyBorder="1" applyAlignment="1">
      <alignment horizontal="center" vertical="center" wrapText="1"/>
    </xf>
    <xf numFmtId="0" fontId="108" fillId="34" borderId="22" xfId="0" applyNumberFormat="1" applyFont="1" applyFill="1" applyBorder="1" applyAlignment="1" applyProtection="1">
      <alignment horizontal="center" vertical="center"/>
      <protection/>
    </xf>
    <xf numFmtId="190" fontId="108" fillId="34" borderId="22" xfId="0" applyNumberFormat="1" applyFont="1" applyFill="1" applyBorder="1" applyAlignment="1" applyProtection="1">
      <alignment horizontal="center" vertical="center"/>
      <protection/>
    </xf>
    <xf numFmtId="0" fontId="108" fillId="34" borderId="22" xfId="0" applyFont="1" applyFill="1" applyBorder="1" applyAlignment="1">
      <alignment horizontal="center" vertical="center" wrapText="1"/>
    </xf>
    <xf numFmtId="227" fontId="108" fillId="34" borderId="22" xfId="0" applyNumberFormat="1" applyFont="1" applyFill="1" applyBorder="1" applyAlignment="1" applyProtection="1">
      <alignment horizontal="center" vertical="center"/>
      <protection/>
    </xf>
    <xf numFmtId="224" fontId="108" fillId="34" borderId="22" xfId="0" applyNumberFormat="1" applyFont="1" applyFill="1" applyBorder="1" applyAlignment="1" applyProtection="1">
      <alignment horizontal="center" vertical="center"/>
      <protection/>
    </xf>
    <xf numFmtId="0" fontId="109" fillId="34" borderId="22" xfId="0" applyFont="1" applyFill="1" applyBorder="1" applyAlignment="1">
      <alignment/>
    </xf>
    <xf numFmtId="0" fontId="109" fillId="34" borderId="23" xfId="0" applyFont="1" applyFill="1" applyBorder="1" applyAlignment="1">
      <alignment/>
    </xf>
    <xf numFmtId="0" fontId="109" fillId="34" borderId="0" xfId="0" applyFont="1" applyFill="1" applyAlignment="1">
      <alignment/>
    </xf>
    <xf numFmtId="0" fontId="17" fillId="0" borderId="0" xfId="0" applyFont="1" applyAlignment="1">
      <alignment/>
    </xf>
    <xf numFmtId="49" fontId="108" fillId="34" borderId="24" xfId="0" applyNumberFormat="1" applyFont="1" applyFill="1" applyBorder="1" applyAlignment="1" applyProtection="1">
      <alignment horizontal="center" vertical="center"/>
      <protection/>
    </xf>
    <xf numFmtId="1" fontId="108" fillId="34" borderId="11" xfId="0" applyNumberFormat="1" applyFont="1" applyFill="1" applyBorder="1" applyAlignment="1">
      <alignment horizontal="left" vertical="center" wrapText="1"/>
    </xf>
    <xf numFmtId="0" fontId="108" fillId="34" borderId="11" xfId="0" applyFont="1" applyFill="1" applyBorder="1" applyAlignment="1">
      <alignment horizontal="center" vertical="center" wrapText="1"/>
    </xf>
    <xf numFmtId="0" fontId="108" fillId="34" borderId="11" xfId="0" applyNumberFormat="1" applyFont="1" applyFill="1" applyBorder="1" applyAlignment="1">
      <alignment horizontal="center" vertical="center" wrapText="1"/>
    </xf>
    <xf numFmtId="0" fontId="109" fillId="34" borderId="13" xfId="0" applyFont="1" applyFill="1" applyBorder="1" applyAlignment="1">
      <alignment/>
    </xf>
    <xf numFmtId="0" fontId="108" fillId="34" borderId="11" xfId="0" applyNumberFormat="1" applyFont="1" applyFill="1" applyBorder="1" applyAlignment="1" applyProtection="1">
      <alignment horizontal="center" vertical="center"/>
      <protection/>
    </xf>
    <xf numFmtId="190" fontId="108" fillId="34" borderId="11" xfId="0" applyNumberFormat="1" applyFont="1" applyFill="1" applyBorder="1" applyAlignment="1" applyProtection="1">
      <alignment horizontal="center" vertical="center"/>
      <protection/>
    </xf>
    <xf numFmtId="227" fontId="108" fillId="34" borderId="11" xfId="0" applyNumberFormat="1" applyFont="1" applyFill="1" applyBorder="1" applyAlignment="1" applyProtection="1">
      <alignment horizontal="center" vertical="center"/>
      <protection/>
    </xf>
    <xf numFmtId="49" fontId="107" fillId="34" borderId="11" xfId="0" applyNumberFormat="1" applyFont="1" applyFill="1" applyBorder="1" applyAlignment="1">
      <alignment horizontal="center" vertical="center" wrapText="1"/>
    </xf>
    <xf numFmtId="190" fontId="107" fillId="34" borderId="11" xfId="0" applyNumberFormat="1" applyFont="1" applyFill="1" applyBorder="1" applyAlignment="1">
      <alignment horizontal="center" vertical="center" wrapText="1"/>
    </xf>
    <xf numFmtId="49" fontId="108" fillId="0" borderId="24" xfId="0" applyNumberFormat="1" applyFont="1" applyFill="1" applyBorder="1" applyAlignment="1">
      <alignment horizontal="center" vertical="center" wrapText="1"/>
    </xf>
    <xf numFmtId="0" fontId="108" fillId="0" borderId="11" xfId="0" applyNumberFormat="1" applyFont="1" applyFill="1" applyBorder="1" applyAlignment="1">
      <alignment horizontal="left" vertical="center" wrapText="1"/>
    </xf>
    <xf numFmtId="0" fontId="108" fillId="0" borderId="11" xfId="0" applyNumberFormat="1" applyFont="1" applyFill="1" applyBorder="1" applyAlignment="1">
      <alignment horizontal="center" vertical="center" wrapText="1"/>
    </xf>
    <xf numFmtId="0" fontId="108" fillId="0" borderId="11" xfId="0" applyNumberFormat="1" applyFont="1" applyFill="1" applyBorder="1" applyAlignment="1" applyProtection="1">
      <alignment horizontal="center" vertical="center"/>
      <protection/>
    </xf>
    <xf numFmtId="190" fontId="108" fillId="0" borderId="11" xfId="0" applyNumberFormat="1" applyFont="1" applyFill="1" applyBorder="1" applyAlignment="1" applyProtection="1">
      <alignment horizontal="center" vertical="center"/>
      <protection/>
    </xf>
    <xf numFmtId="0" fontId="108" fillId="0" borderId="11" xfId="0" applyFont="1" applyFill="1" applyBorder="1" applyAlignment="1">
      <alignment horizontal="center" vertical="center" wrapText="1"/>
    </xf>
    <xf numFmtId="227" fontId="108" fillId="0" borderId="11" xfId="0" applyNumberFormat="1" applyFont="1" applyFill="1" applyBorder="1" applyAlignment="1" applyProtection="1">
      <alignment horizontal="center" vertical="center"/>
      <protection/>
    </xf>
    <xf numFmtId="224" fontId="10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/>
    </xf>
    <xf numFmtId="0" fontId="109" fillId="0" borderId="13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49" fontId="108" fillId="0" borderId="11" xfId="0" applyNumberFormat="1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/>
    </xf>
    <xf numFmtId="49" fontId="108" fillId="0" borderId="31" xfId="0" applyNumberFormat="1" applyFont="1" applyFill="1" applyBorder="1" applyAlignment="1">
      <alignment horizontal="center" vertical="center" wrapText="1"/>
    </xf>
    <xf numFmtId="188" fontId="9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right"/>
    </xf>
    <xf numFmtId="49" fontId="98" fillId="34" borderId="11" xfId="0" applyNumberFormat="1" applyFont="1" applyFill="1" applyBorder="1" applyAlignment="1">
      <alignment horizontal="center" vertical="center" wrapText="1"/>
    </xf>
    <xf numFmtId="0" fontId="98" fillId="34" borderId="11" xfId="0" applyNumberFormat="1" applyFont="1" applyFill="1" applyBorder="1" applyAlignment="1">
      <alignment horizontal="left" vertical="center" wrapText="1"/>
    </xf>
    <xf numFmtId="0" fontId="98" fillId="34" borderId="11" xfId="0" applyFont="1" applyFill="1" applyBorder="1" applyAlignment="1">
      <alignment horizontal="center" vertical="center" wrapText="1"/>
    </xf>
    <xf numFmtId="224" fontId="98" fillId="34" borderId="11" xfId="0" applyNumberFormat="1" applyFont="1" applyFill="1" applyBorder="1" applyAlignment="1" applyProtection="1">
      <alignment horizontal="center" vertical="center"/>
      <protection/>
    </xf>
    <xf numFmtId="190" fontId="98" fillId="34" borderId="11" xfId="0" applyNumberFormat="1" applyFont="1" applyFill="1" applyBorder="1" applyAlignment="1">
      <alignment horizontal="center" vertical="center" wrapText="1"/>
    </xf>
    <xf numFmtId="49" fontId="98" fillId="34" borderId="24" xfId="0" applyNumberFormat="1" applyFont="1" applyFill="1" applyBorder="1" applyAlignment="1" applyProtection="1">
      <alignment horizontal="center" vertical="center"/>
      <protection/>
    </xf>
    <xf numFmtId="1" fontId="98" fillId="34" borderId="40" xfId="0" applyNumberFormat="1" applyFont="1" applyFill="1" applyBorder="1" applyAlignment="1">
      <alignment horizontal="left" vertical="center" wrapText="1"/>
    </xf>
    <xf numFmtId="0" fontId="98" fillId="34" borderId="48" xfId="0" applyFont="1" applyFill="1" applyBorder="1" applyAlignment="1">
      <alignment horizontal="center" vertical="center" wrapText="1"/>
    </xf>
    <xf numFmtId="0" fontId="98" fillId="34" borderId="11" xfId="0" applyFont="1" applyFill="1" applyBorder="1" applyAlignment="1">
      <alignment horizontal="center" vertical="center" wrapText="1"/>
    </xf>
    <xf numFmtId="188" fontId="98" fillId="34" borderId="13" xfId="0" applyNumberFormat="1" applyFont="1" applyFill="1" applyBorder="1" applyAlignment="1" applyProtection="1">
      <alignment horizontal="center" vertical="center"/>
      <protection/>
    </xf>
    <xf numFmtId="190" fontId="98" fillId="34" borderId="49" xfId="0" applyNumberFormat="1" applyFont="1" applyFill="1" applyBorder="1" applyAlignment="1" applyProtection="1">
      <alignment horizontal="center" vertical="center"/>
      <protection/>
    </xf>
    <xf numFmtId="0" fontId="98" fillId="34" borderId="31" xfId="0" applyFont="1" applyFill="1" applyBorder="1" applyAlignment="1">
      <alignment horizontal="center" vertical="center" wrapText="1"/>
    </xf>
    <xf numFmtId="0" fontId="98" fillId="34" borderId="24" xfId="0" applyNumberFormat="1" applyFont="1" applyFill="1" applyBorder="1" applyAlignment="1">
      <alignment horizontal="center" vertical="center" wrapText="1"/>
    </xf>
    <xf numFmtId="0" fontId="98" fillId="34" borderId="22" xfId="0" applyNumberFormat="1" applyFont="1" applyFill="1" applyBorder="1" applyAlignment="1">
      <alignment horizontal="center" vertical="center" wrapText="1"/>
    </xf>
    <xf numFmtId="0" fontId="98" fillId="34" borderId="23" xfId="0" applyNumberFormat="1" applyFont="1" applyFill="1" applyBorder="1" applyAlignment="1">
      <alignment horizontal="center" vertical="center" wrapText="1"/>
    </xf>
    <xf numFmtId="0" fontId="98" fillId="34" borderId="11" xfId="0" applyNumberFormat="1" applyFont="1" applyFill="1" applyBorder="1" applyAlignment="1">
      <alignment horizontal="center" vertical="center" wrapText="1"/>
    </xf>
    <xf numFmtId="190" fontId="98" fillId="34" borderId="49" xfId="0" applyNumberFormat="1" applyFont="1" applyFill="1" applyBorder="1" applyAlignment="1">
      <alignment horizontal="center" vertical="center" wrapText="1"/>
    </xf>
    <xf numFmtId="0" fontId="98" fillId="34" borderId="15" xfId="0" applyNumberFormat="1" applyFont="1" applyFill="1" applyBorder="1" applyAlignment="1">
      <alignment horizontal="center" vertical="center" wrapText="1"/>
    </xf>
    <xf numFmtId="49" fontId="98" fillId="34" borderId="24" xfId="0" applyNumberFormat="1" applyFont="1" applyFill="1" applyBorder="1" applyAlignment="1">
      <alignment horizontal="center" vertical="center" wrapText="1"/>
    </xf>
    <xf numFmtId="0" fontId="98" fillId="34" borderId="13" xfId="0" applyNumberFormat="1" applyFont="1" applyFill="1" applyBorder="1" applyAlignment="1">
      <alignment horizontal="left" vertical="center" wrapText="1"/>
    </xf>
    <xf numFmtId="0" fontId="98" fillId="34" borderId="44" xfId="0" applyFont="1" applyFill="1" applyBorder="1" applyAlignment="1">
      <alignment horizontal="center" vertical="center" wrapText="1"/>
    </xf>
    <xf numFmtId="0" fontId="98" fillId="34" borderId="45" xfId="0" applyFont="1" applyFill="1" applyBorder="1" applyAlignment="1">
      <alignment horizontal="center" vertical="center" wrapText="1"/>
    </xf>
    <xf numFmtId="224" fontId="98" fillId="34" borderId="46" xfId="0" applyNumberFormat="1" applyFont="1" applyFill="1" applyBorder="1" applyAlignment="1" applyProtection="1">
      <alignment horizontal="center" vertical="center"/>
      <protection/>
    </xf>
    <xf numFmtId="190" fontId="98" fillId="34" borderId="54" xfId="0" applyNumberFormat="1" applyFont="1" applyFill="1" applyBorder="1" applyAlignment="1">
      <alignment horizontal="center" vertical="center" wrapText="1"/>
    </xf>
    <xf numFmtId="0" fontId="98" fillId="34" borderId="48" xfId="0" applyFont="1" applyFill="1" applyBorder="1" applyAlignment="1">
      <alignment horizontal="center" vertical="center" wrapText="1"/>
    </xf>
    <xf numFmtId="0" fontId="98" fillId="34" borderId="24" xfId="0" applyFont="1" applyFill="1" applyBorder="1" applyAlignment="1">
      <alignment horizontal="center" vertical="center" wrapText="1"/>
    </xf>
    <xf numFmtId="0" fontId="98" fillId="34" borderId="22" xfId="0" applyFont="1" applyFill="1" applyBorder="1" applyAlignment="1">
      <alignment horizontal="center" vertical="center" wrapText="1"/>
    </xf>
    <xf numFmtId="188" fontId="98" fillId="34" borderId="23" xfId="0" applyNumberFormat="1" applyFont="1" applyFill="1" applyBorder="1" applyAlignment="1" applyProtection="1">
      <alignment horizontal="center" vertical="center"/>
      <protection/>
    </xf>
    <xf numFmtId="188" fontId="98" fillId="34" borderId="11" xfId="0" applyNumberFormat="1" applyFont="1" applyFill="1" applyBorder="1" applyAlignment="1" applyProtection="1">
      <alignment horizontal="center" vertical="center"/>
      <protection/>
    </xf>
    <xf numFmtId="1" fontId="98" fillId="34" borderId="13" xfId="0" applyNumberFormat="1" applyFont="1" applyFill="1" applyBorder="1" applyAlignment="1">
      <alignment horizontal="left" vertical="center" wrapText="1"/>
    </xf>
    <xf numFmtId="0" fontId="98" fillId="34" borderId="15" xfId="0" applyFont="1" applyFill="1" applyBorder="1" applyAlignment="1">
      <alignment horizontal="center" vertical="center" wrapText="1"/>
    </xf>
    <xf numFmtId="224" fontId="98" fillId="34" borderId="13" xfId="0" applyNumberFormat="1" applyFont="1" applyFill="1" applyBorder="1" applyAlignment="1" applyProtection="1">
      <alignment horizontal="center" vertical="center"/>
      <protection/>
    </xf>
    <xf numFmtId="1" fontId="98" fillId="34" borderId="37" xfId="0" applyNumberFormat="1" applyFont="1" applyFill="1" applyBorder="1" applyAlignment="1">
      <alignment horizontal="left" vertical="center" wrapText="1"/>
    </xf>
    <xf numFmtId="0" fontId="98" fillId="34" borderId="31" xfId="0" applyFont="1" applyFill="1" applyBorder="1" applyAlignment="1">
      <alignment horizontal="center" vertical="center" wrapText="1"/>
    </xf>
    <xf numFmtId="188" fontId="98" fillId="34" borderId="13" xfId="0" applyNumberFormat="1" applyFont="1" applyFill="1" applyBorder="1" applyAlignment="1" applyProtection="1">
      <alignment horizontal="center" vertical="center"/>
      <protection/>
    </xf>
    <xf numFmtId="190" fontId="98" fillId="34" borderId="47" xfId="0" applyNumberFormat="1" applyFont="1" applyFill="1" applyBorder="1" applyAlignment="1" applyProtection="1">
      <alignment horizontal="center" vertical="center"/>
      <protection/>
    </xf>
    <xf numFmtId="0" fontId="98" fillId="34" borderId="22" xfId="0" applyNumberFormat="1" applyFont="1" applyFill="1" applyBorder="1" applyAlignment="1">
      <alignment horizontal="center" vertical="center"/>
    </xf>
    <xf numFmtId="0" fontId="98" fillId="34" borderId="23" xfId="0" applyFont="1" applyFill="1" applyBorder="1" applyAlignment="1">
      <alignment horizontal="center" vertical="center"/>
    </xf>
    <xf numFmtId="0" fontId="98" fillId="34" borderId="11" xfId="0" applyFont="1" applyFill="1" applyBorder="1" applyAlignment="1">
      <alignment horizontal="center" vertical="center"/>
    </xf>
    <xf numFmtId="1" fontId="98" fillId="34" borderId="37" xfId="0" applyNumberFormat="1" applyFont="1" applyFill="1" applyBorder="1" applyAlignment="1">
      <alignment horizontal="left" vertical="center" wrapText="1"/>
    </xf>
    <xf numFmtId="0" fontId="98" fillId="34" borderId="22" xfId="0" applyFont="1" applyFill="1" applyBorder="1" applyAlignment="1">
      <alignment horizontal="center" vertical="center" wrapText="1"/>
    </xf>
    <xf numFmtId="188" fontId="98" fillId="34" borderId="22" xfId="0" applyNumberFormat="1" applyFont="1" applyFill="1" applyBorder="1" applyAlignment="1" applyProtection="1">
      <alignment horizontal="center" vertical="center"/>
      <protection/>
    </xf>
    <xf numFmtId="0" fontId="98" fillId="34" borderId="22" xfId="0" applyFont="1" applyFill="1" applyBorder="1" applyAlignment="1">
      <alignment horizontal="center" vertical="center"/>
    </xf>
    <xf numFmtId="1" fontId="98" fillId="34" borderId="23" xfId="0" applyNumberFormat="1" applyFont="1" applyFill="1" applyBorder="1" applyAlignment="1">
      <alignment horizontal="left" vertical="center" wrapText="1"/>
    </xf>
    <xf numFmtId="188" fontId="98" fillId="34" borderId="55" xfId="0" applyNumberFormat="1" applyFont="1" applyFill="1" applyBorder="1" applyAlignment="1" applyProtection="1">
      <alignment horizontal="center" vertical="center"/>
      <protection/>
    </xf>
    <xf numFmtId="0" fontId="98" fillId="34" borderId="11" xfId="0" applyNumberFormat="1" applyFont="1" applyFill="1" applyBorder="1" applyAlignment="1">
      <alignment horizontal="center" vertical="center"/>
    </xf>
    <xf numFmtId="188" fontId="98" fillId="34" borderId="2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6" fillId="0" borderId="11" xfId="0" applyFont="1" applyBorder="1" applyAlignment="1">
      <alignment/>
    </xf>
    <xf numFmtId="224" fontId="98" fillId="34" borderId="23" xfId="0" applyNumberFormat="1" applyFont="1" applyFill="1" applyBorder="1" applyAlignment="1" applyProtection="1">
      <alignment horizontal="center" vertical="center"/>
      <protection/>
    </xf>
    <xf numFmtId="190" fontId="98" fillId="34" borderId="47" xfId="0" applyNumberFormat="1" applyFont="1" applyFill="1" applyBorder="1" applyAlignment="1">
      <alignment horizontal="center" vertical="center" wrapText="1"/>
    </xf>
    <xf numFmtId="0" fontId="98" fillId="34" borderId="13" xfId="0" applyFont="1" applyFill="1" applyBorder="1" applyAlignment="1">
      <alignment horizontal="center" vertical="center" wrapText="1"/>
    </xf>
    <xf numFmtId="49" fontId="98" fillId="34" borderId="15" xfId="0" applyNumberFormat="1" applyFont="1" applyFill="1" applyBorder="1" applyAlignment="1">
      <alignment horizontal="center" vertical="center" wrapText="1"/>
    </xf>
    <xf numFmtId="0" fontId="98" fillId="34" borderId="15" xfId="0" applyFont="1" applyFill="1" applyBorder="1" applyAlignment="1">
      <alignment horizontal="center" vertical="center" wrapText="1"/>
    </xf>
    <xf numFmtId="0" fontId="98" fillId="34" borderId="40" xfId="0" applyFont="1" applyFill="1" applyBorder="1" applyAlignment="1">
      <alignment horizontal="center" vertical="center" wrapText="1"/>
    </xf>
    <xf numFmtId="224" fontId="98" fillId="34" borderId="15" xfId="0" applyNumberFormat="1" applyFont="1" applyFill="1" applyBorder="1" applyAlignment="1" applyProtection="1">
      <alignment horizontal="center" vertical="center"/>
      <protection/>
    </xf>
    <xf numFmtId="0" fontId="98" fillId="34" borderId="13" xfId="0" applyFont="1" applyFill="1" applyBorder="1" applyAlignment="1">
      <alignment horizontal="center" vertical="center" wrapText="1"/>
    </xf>
    <xf numFmtId="49" fontId="96" fillId="0" borderId="0" xfId="0" applyNumberFormat="1" applyFont="1" applyFill="1" applyBorder="1" applyAlignment="1">
      <alignment horizontal="center" vertical="center" wrapText="1"/>
    </xf>
    <xf numFmtId="0" fontId="96" fillId="0" borderId="0" xfId="0" applyNumberFormat="1" applyFont="1" applyFill="1" applyBorder="1" applyAlignment="1">
      <alignment horizontal="left" vertical="center" wrapText="1"/>
    </xf>
    <xf numFmtId="0" fontId="96" fillId="0" borderId="0" xfId="0" applyNumberFormat="1" applyFont="1" applyFill="1" applyBorder="1" applyAlignment="1">
      <alignment horizontal="center" vertical="center" wrapText="1"/>
    </xf>
    <xf numFmtId="190" fontId="96" fillId="0" borderId="0" xfId="0" applyNumberFormat="1" applyFont="1" applyFill="1" applyBorder="1" applyAlignment="1" applyProtection="1">
      <alignment horizontal="center" vertical="center"/>
      <protection/>
    </xf>
    <xf numFmtId="0" fontId="96" fillId="0" borderId="0" xfId="0" applyFont="1" applyFill="1" applyBorder="1" applyAlignment="1">
      <alignment horizontal="center" vertical="center" wrapText="1"/>
    </xf>
    <xf numFmtId="227" fontId="96" fillId="0" borderId="0" xfId="0" applyNumberFormat="1" applyFont="1" applyFill="1" applyBorder="1" applyAlignment="1" applyProtection="1">
      <alignment horizontal="center" vertical="center"/>
      <protection/>
    </xf>
    <xf numFmtId="224" fontId="96" fillId="0" borderId="0" xfId="0" applyNumberFormat="1" applyFont="1" applyFill="1" applyBorder="1" applyAlignment="1" applyProtection="1">
      <alignment horizontal="center" vertical="center"/>
      <protection/>
    </xf>
    <xf numFmtId="224" fontId="96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97" fillId="34" borderId="0" xfId="0" applyFont="1" applyFill="1" applyBorder="1" applyAlignment="1">
      <alignment horizontal="center"/>
    </xf>
    <xf numFmtId="0" fontId="97" fillId="34" borderId="0" xfId="0" applyFont="1" applyFill="1" applyAlignment="1">
      <alignment horizontal="center"/>
    </xf>
    <xf numFmtId="0" fontId="0" fillId="0" borderId="11" xfId="0" applyFill="1" applyBorder="1" applyAlignment="1">
      <alignment wrapText="1"/>
    </xf>
    <xf numFmtId="0" fontId="35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 vertical="center" wrapText="1" shrinkToFit="1"/>
    </xf>
    <xf numFmtId="0" fontId="35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49" fontId="0" fillId="0" borderId="0" xfId="0" applyNumberFormat="1" applyAlignment="1">
      <alignment/>
    </xf>
    <xf numFmtId="49" fontId="96" fillId="34" borderId="24" xfId="0" applyNumberFormat="1" applyFont="1" applyFill="1" applyBorder="1" applyAlignment="1">
      <alignment vertical="center" wrapText="1"/>
    </xf>
    <xf numFmtId="49" fontId="96" fillId="34" borderId="19" xfId="0" applyNumberFormat="1" applyFont="1" applyFill="1" applyBorder="1" applyAlignment="1">
      <alignment vertical="center" wrapText="1"/>
    </xf>
    <xf numFmtId="49" fontId="96" fillId="34" borderId="11" xfId="0" applyNumberFormat="1" applyFont="1" applyFill="1" applyBorder="1" applyAlignment="1">
      <alignment vertical="center" wrapText="1"/>
    </xf>
    <xf numFmtId="49" fontId="96" fillId="34" borderId="59" xfId="0" applyNumberFormat="1" applyFont="1" applyFill="1" applyBorder="1" applyAlignment="1">
      <alignment vertical="center" wrapText="1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16" fillId="34" borderId="0" xfId="0" applyFont="1" applyFill="1" applyBorder="1" applyAlignment="1">
      <alignment/>
    </xf>
    <xf numFmtId="0" fontId="16" fillId="34" borderId="0" xfId="0" applyFont="1" applyFill="1" applyAlignment="1">
      <alignment/>
    </xf>
    <xf numFmtId="1" fontId="96" fillId="0" borderId="13" xfId="0" applyNumberFormat="1" applyFont="1" applyFill="1" applyBorder="1" applyAlignment="1">
      <alignment horizontal="left" vertical="center" wrapText="1"/>
    </xf>
    <xf numFmtId="0" fontId="96" fillId="0" borderId="15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188" fontId="96" fillId="0" borderId="13" xfId="0" applyNumberFormat="1" applyFont="1" applyFill="1" applyBorder="1" applyAlignment="1" applyProtection="1">
      <alignment horizontal="center" vertical="center"/>
      <protection/>
    </xf>
    <xf numFmtId="190" fontId="96" fillId="0" borderId="49" xfId="0" applyNumberFormat="1" applyFont="1" applyFill="1" applyBorder="1" applyAlignment="1" applyProtection="1">
      <alignment horizontal="center" vertical="center"/>
      <protection/>
    </xf>
    <xf numFmtId="0" fontId="96" fillId="0" borderId="48" xfId="0" applyFont="1" applyFill="1" applyBorder="1" applyAlignment="1">
      <alignment horizontal="center" vertical="center" wrapText="1"/>
    </xf>
    <xf numFmtId="0" fontId="96" fillId="0" borderId="40" xfId="0" applyFont="1" applyFill="1" applyBorder="1" applyAlignment="1">
      <alignment horizontal="center" vertical="center" wrapText="1"/>
    </xf>
    <xf numFmtId="2" fontId="96" fillId="0" borderId="48" xfId="0" applyNumberFormat="1" applyFont="1" applyFill="1" applyBorder="1" applyAlignment="1">
      <alignment horizontal="center" vertical="center" wrapText="1"/>
    </xf>
    <xf numFmtId="2" fontId="96" fillId="0" borderId="11" xfId="0" applyNumberFormat="1" applyFont="1" applyFill="1" applyBorder="1" applyAlignment="1">
      <alignment horizontal="center" vertical="center" wrapText="1"/>
    </xf>
    <xf numFmtId="2" fontId="96" fillId="0" borderId="13" xfId="0" applyNumberFormat="1" applyFont="1" applyFill="1" applyBorder="1" applyAlignment="1">
      <alignment horizontal="center" vertical="center" wrapText="1"/>
    </xf>
    <xf numFmtId="190" fontId="103" fillId="0" borderId="0" xfId="0" applyNumberFormat="1" applyFont="1" applyFill="1" applyBorder="1" applyAlignment="1">
      <alignment horizontal="center" vertical="center" wrapText="1"/>
    </xf>
    <xf numFmtId="2" fontId="103" fillId="0" borderId="0" xfId="0" applyNumberFormat="1" applyFont="1" applyFill="1" applyBorder="1" applyAlignment="1">
      <alignment horizontal="center" vertical="center" wrapText="1"/>
    </xf>
    <xf numFmtId="188" fontId="99" fillId="0" borderId="0" xfId="0" applyNumberFormat="1" applyFont="1" applyFill="1" applyBorder="1" applyAlignment="1" applyProtection="1">
      <alignment horizontal="center" vertical="center"/>
      <protection/>
    </xf>
    <xf numFmtId="188" fontId="96" fillId="0" borderId="11" xfId="0" applyNumberFormat="1" applyFont="1" applyFill="1" applyBorder="1" applyAlignment="1" applyProtection="1">
      <alignment horizontal="center" vertical="center"/>
      <protection/>
    </xf>
    <xf numFmtId="188" fontId="96" fillId="0" borderId="13" xfId="0" applyNumberFormat="1" applyFont="1" applyFill="1" applyBorder="1" applyAlignment="1" applyProtection="1">
      <alignment horizontal="center" vertical="center"/>
      <protection/>
    </xf>
    <xf numFmtId="188" fontId="96" fillId="0" borderId="16" xfId="0" applyNumberFormat="1" applyFont="1" applyFill="1" applyBorder="1" applyAlignment="1" applyProtection="1">
      <alignment horizontal="center" vertical="center"/>
      <protection/>
    </xf>
    <xf numFmtId="188" fontId="96" fillId="0" borderId="40" xfId="0" applyNumberFormat="1" applyFont="1" applyFill="1" applyBorder="1" applyAlignment="1" applyProtection="1">
      <alignment horizontal="center" vertical="center"/>
      <protection/>
    </xf>
    <xf numFmtId="49" fontId="96" fillId="0" borderId="44" xfId="0" applyNumberFormat="1" applyFont="1" applyFill="1" applyBorder="1" applyAlignment="1">
      <alignment horizontal="center" vertical="center" wrapText="1"/>
    </xf>
    <xf numFmtId="0" fontId="96" fillId="0" borderId="46" xfId="0" applyNumberFormat="1" applyFont="1" applyFill="1" applyBorder="1" applyAlignment="1">
      <alignment horizontal="left" vertical="center" wrapText="1"/>
    </xf>
    <xf numFmtId="0" fontId="96" fillId="0" borderId="44" xfId="0" applyFont="1" applyFill="1" applyBorder="1" applyAlignment="1">
      <alignment horizontal="center" vertical="center" wrapText="1"/>
    </xf>
    <xf numFmtId="0" fontId="96" fillId="0" borderId="45" xfId="0" applyFont="1" applyFill="1" applyBorder="1" applyAlignment="1">
      <alignment horizontal="center" vertical="center" wrapText="1"/>
    </xf>
    <xf numFmtId="224" fontId="96" fillId="0" borderId="55" xfId="0" applyNumberFormat="1" applyFont="1" applyFill="1" applyBorder="1" applyAlignment="1" applyProtection="1">
      <alignment horizontal="center" vertical="center"/>
      <protection/>
    </xf>
    <xf numFmtId="190" fontId="96" fillId="0" borderId="60" xfId="0" applyNumberFormat="1" applyFont="1" applyFill="1" applyBorder="1" applyAlignment="1">
      <alignment horizontal="center" vertical="center" wrapText="1"/>
    </xf>
    <xf numFmtId="0" fontId="96" fillId="0" borderId="55" xfId="0" applyFont="1" applyFill="1" applyBorder="1" applyAlignment="1">
      <alignment horizontal="center" vertical="center" wrapText="1"/>
    </xf>
    <xf numFmtId="0" fontId="96" fillId="0" borderId="61" xfId="0" applyFont="1" applyFill="1" applyBorder="1" applyAlignment="1">
      <alignment horizontal="center" vertical="center" wrapText="1"/>
    </xf>
    <xf numFmtId="0" fontId="96" fillId="0" borderId="46" xfId="0" applyFont="1" applyFill="1" applyBorder="1" applyAlignment="1">
      <alignment horizontal="center" vertical="center" wrapText="1"/>
    </xf>
    <xf numFmtId="224" fontId="96" fillId="0" borderId="45" xfId="0" applyNumberFormat="1" applyFont="1" applyFill="1" applyBorder="1" applyAlignment="1" applyProtection="1">
      <alignment horizontal="center" vertical="center"/>
      <protection/>
    </xf>
    <xf numFmtId="224" fontId="96" fillId="0" borderId="46" xfId="0" applyNumberFormat="1" applyFont="1" applyFill="1" applyBorder="1" applyAlignment="1" applyProtection="1">
      <alignment horizontal="center" vertical="center"/>
      <protection/>
    </xf>
    <xf numFmtId="0" fontId="96" fillId="0" borderId="23" xfId="0" applyNumberFormat="1" applyFont="1" applyFill="1" applyBorder="1" applyAlignment="1">
      <alignment horizontal="left" vertical="center" wrapText="1"/>
    </xf>
    <xf numFmtId="0" fontId="96" fillId="0" borderId="15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224" fontId="96" fillId="0" borderId="40" xfId="0" applyNumberFormat="1" applyFont="1" applyFill="1" applyBorder="1" applyAlignment="1" applyProtection="1">
      <alignment horizontal="center" vertical="center"/>
      <protection/>
    </xf>
    <xf numFmtId="190" fontId="96" fillId="0" borderId="39" xfId="0" applyNumberFormat="1" applyFont="1" applyFill="1" applyBorder="1" applyAlignment="1">
      <alignment horizontal="center" vertical="center" wrapText="1"/>
    </xf>
    <xf numFmtId="0" fontId="96" fillId="0" borderId="40" xfId="0" applyFont="1" applyFill="1" applyBorder="1" applyAlignment="1">
      <alignment horizontal="center" vertical="center" wrapText="1"/>
    </xf>
    <xf numFmtId="0" fontId="96" fillId="0" borderId="31" xfId="0" applyFont="1" applyFill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center" wrapText="1"/>
    </xf>
    <xf numFmtId="0" fontId="96" fillId="0" borderId="24" xfId="0" applyFont="1" applyFill="1" applyBorder="1" applyAlignment="1">
      <alignment horizontal="center" vertical="center" wrapText="1"/>
    </xf>
    <xf numFmtId="224" fontId="96" fillId="0" borderId="22" xfId="0" applyNumberFormat="1" applyFont="1" applyFill="1" applyBorder="1" applyAlignment="1" applyProtection="1">
      <alignment horizontal="center" vertical="center"/>
      <protection/>
    </xf>
    <xf numFmtId="224" fontId="96" fillId="0" borderId="23" xfId="0" applyNumberFormat="1" applyFont="1" applyFill="1" applyBorder="1" applyAlignment="1" applyProtection="1">
      <alignment horizontal="center" vertical="center"/>
      <protection/>
    </xf>
    <xf numFmtId="0" fontId="96" fillId="0" borderId="41" xfId="0" applyNumberFormat="1" applyFont="1" applyFill="1" applyBorder="1" applyAlignment="1">
      <alignment horizontal="center" vertical="center" wrapText="1"/>
    </xf>
    <xf numFmtId="0" fontId="96" fillId="0" borderId="12" xfId="0" applyNumberFormat="1" applyFont="1" applyFill="1" applyBorder="1" applyAlignment="1">
      <alignment horizontal="center" vertical="center" wrapText="1"/>
    </xf>
    <xf numFmtId="0" fontId="96" fillId="0" borderId="43" xfId="0" applyNumberFormat="1" applyFont="1" applyFill="1" applyBorder="1" applyAlignment="1" applyProtection="1">
      <alignment horizontal="center" vertical="center"/>
      <protection/>
    </xf>
    <xf numFmtId="190" fontId="96" fillId="0" borderId="39" xfId="0" applyNumberFormat="1" applyFont="1" applyFill="1" applyBorder="1" applyAlignment="1" applyProtection="1">
      <alignment horizontal="center" vertical="center"/>
      <protection/>
    </xf>
    <xf numFmtId="0" fontId="96" fillId="0" borderId="11" xfId="0" applyNumberFormat="1" applyFont="1" applyFill="1" applyBorder="1" applyAlignment="1">
      <alignment horizontal="center" vertical="center" wrapText="1"/>
    </xf>
    <xf numFmtId="0" fontId="96" fillId="0" borderId="40" xfId="0" applyNumberFormat="1" applyFont="1" applyFill="1" applyBorder="1" applyAlignment="1">
      <alignment horizontal="center" vertical="center" wrapText="1"/>
    </xf>
    <xf numFmtId="224" fontId="96" fillId="0" borderId="48" xfId="0" applyNumberFormat="1" applyFont="1" applyFill="1" applyBorder="1" applyAlignment="1" applyProtection="1">
      <alignment horizontal="center" vertical="center"/>
      <protection/>
    </xf>
    <xf numFmtId="224" fontId="96" fillId="0" borderId="11" xfId="0" applyNumberFormat="1" applyFont="1" applyFill="1" applyBorder="1" applyAlignment="1" applyProtection="1">
      <alignment horizontal="center" vertical="center"/>
      <protection/>
    </xf>
    <xf numFmtId="224" fontId="96" fillId="0" borderId="13" xfId="0" applyNumberFormat="1" applyFont="1" applyFill="1" applyBorder="1" applyAlignment="1" applyProtection="1">
      <alignment horizontal="center" vertical="center"/>
      <protection/>
    </xf>
    <xf numFmtId="0" fontId="96" fillId="0" borderId="18" xfId="0" applyNumberFormat="1" applyFont="1" applyFill="1" applyBorder="1" applyAlignment="1">
      <alignment horizontal="center" vertical="center" wrapText="1"/>
    </xf>
    <xf numFmtId="0" fontId="96" fillId="0" borderId="16" xfId="0" applyNumberFormat="1" applyFont="1" applyFill="1" applyBorder="1" applyAlignment="1">
      <alignment horizontal="center" vertical="center" wrapText="1"/>
    </xf>
    <xf numFmtId="0" fontId="96" fillId="0" borderId="33" xfId="0" applyNumberFormat="1" applyFont="1" applyFill="1" applyBorder="1" applyAlignment="1" applyProtection="1">
      <alignment horizontal="center" vertical="center"/>
      <protection/>
    </xf>
    <xf numFmtId="224" fontId="96" fillId="0" borderId="12" xfId="0" applyNumberFormat="1" applyFont="1" applyFill="1" applyBorder="1" applyAlignment="1" applyProtection="1">
      <alignment horizontal="center" vertical="center"/>
      <protection/>
    </xf>
    <xf numFmtId="224" fontId="96" fillId="0" borderId="42" xfId="0" applyNumberFormat="1" applyFont="1" applyFill="1" applyBorder="1" applyAlignment="1" applyProtection="1">
      <alignment horizontal="center" vertical="center"/>
      <protection/>
    </xf>
    <xf numFmtId="0" fontId="96" fillId="0" borderId="62" xfId="0" applyFont="1" applyFill="1" applyBorder="1" applyAlignment="1">
      <alignment horizontal="center" vertical="center" wrapText="1"/>
    </xf>
    <xf numFmtId="0" fontId="96" fillId="0" borderId="63" xfId="0" applyFont="1" applyFill="1" applyBorder="1" applyAlignment="1">
      <alignment horizontal="center" vertical="center" wrapText="1"/>
    </xf>
    <xf numFmtId="0" fontId="96" fillId="0" borderId="64" xfId="0" applyFont="1" applyFill="1" applyBorder="1" applyAlignment="1">
      <alignment horizontal="center" vertical="center" wrapText="1"/>
    </xf>
    <xf numFmtId="190" fontId="99" fillId="0" borderId="32" xfId="0" applyNumberFormat="1" applyFont="1" applyFill="1" applyBorder="1" applyAlignment="1">
      <alignment horizontal="center" vertical="center" wrapText="1"/>
    </xf>
    <xf numFmtId="190" fontId="99" fillId="0" borderId="65" xfId="0" applyNumberFormat="1" applyFont="1" applyFill="1" applyBorder="1" applyAlignment="1">
      <alignment horizontal="center" vertical="center" wrapText="1"/>
    </xf>
    <xf numFmtId="190" fontId="99" fillId="0" borderId="34" xfId="0" applyNumberFormat="1" applyFont="1" applyFill="1" applyBorder="1" applyAlignment="1">
      <alignment horizontal="center" vertical="center" wrapText="1"/>
    </xf>
    <xf numFmtId="190" fontId="99" fillId="0" borderId="36" xfId="0" applyNumberFormat="1" applyFont="1" applyFill="1" applyBorder="1" applyAlignment="1">
      <alignment horizontal="center" vertical="center" wrapText="1"/>
    </xf>
    <xf numFmtId="49" fontId="96" fillId="0" borderId="24" xfId="0" applyNumberFormat="1" applyFont="1" applyFill="1" applyBorder="1" applyAlignment="1" applyProtection="1">
      <alignment horizontal="center" vertical="center"/>
      <protection/>
    </xf>
    <xf numFmtId="1" fontId="96" fillId="0" borderId="66" xfId="0" applyNumberFormat="1" applyFont="1" applyFill="1" applyBorder="1" applyAlignment="1">
      <alignment horizontal="left" vertical="center" wrapText="1"/>
    </xf>
    <xf numFmtId="190" fontId="96" fillId="0" borderId="47" xfId="0" applyNumberFormat="1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 wrapText="1"/>
    </xf>
    <xf numFmtId="2" fontId="96" fillId="0" borderId="22" xfId="0" applyNumberFormat="1" applyFont="1" applyFill="1" applyBorder="1" applyAlignment="1">
      <alignment horizontal="center" vertical="center" wrapText="1"/>
    </xf>
    <xf numFmtId="2" fontId="96" fillId="0" borderId="23" xfId="0" applyNumberFormat="1" applyFont="1" applyFill="1" applyBorder="1" applyAlignment="1">
      <alignment horizontal="center" vertical="center" wrapText="1"/>
    </xf>
    <xf numFmtId="0" fontId="96" fillId="0" borderId="23" xfId="0" applyNumberFormat="1" applyFont="1" applyFill="1" applyBorder="1" applyAlignment="1">
      <alignment horizontal="center" vertical="center" wrapText="1"/>
    </xf>
    <xf numFmtId="1" fontId="96" fillId="0" borderId="40" xfId="0" applyNumberFormat="1" applyFont="1" applyFill="1" applyBorder="1" applyAlignment="1">
      <alignment horizontal="left" vertical="center" wrapText="1"/>
    </xf>
    <xf numFmtId="0" fontId="96" fillId="0" borderId="13" xfId="0" applyFont="1" applyFill="1" applyBorder="1" applyAlignment="1">
      <alignment horizontal="center" vertical="center" wrapText="1"/>
    </xf>
    <xf numFmtId="190" fontId="96" fillId="0" borderId="49" xfId="0" applyNumberFormat="1" applyFont="1" applyFill="1" applyBorder="1" applyAlignment="1">
      <alignment horizontal="center" vertical="center" wrapText="1"/>
    </xf>
    <xf numFmtId="0" fontId="96" fillId="0" borderId="48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90" fontId="1" fillId="0" borderId="49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96" fillId="0" borderId="67" xfId="0" applyFont="1" applyFill="1" applyBorder="1" applyAlignment="1">
      <alignment horizontal="center" vertical="center" wrapText="1"/>
    </xf>
    <xf numFmtId="0" fontId="96" fillId="0" borderId="21" xfId="0" applyFont="1" applyFill="1" applyBorder="1" applyAlignment="1">
      <alignment horizontal="center" vertical="center" wrapText="1"/>
    </xf>
    <xf numFmtId="188" fontId="96" fillId="0" borderId="26" xfId="0" applyNumberFormat="1" applyFont="1" applyFill="1" applyBorder="1" applyAlignment="1" applyProtection="1">
      <alignment horizontal="center" vertical="center"/>
      <protection/>
    </xf>
    <xf numFmtId="0" fontId="96" fillId="0" borderId="37" xfId="0" applyNumberFormat="1" applyFont="1" applyFill="1" applyBorder="1" applyAlignment="1" applyProtection="1">
      <alignment horizontal="center" vertical="center"/>
      <protection/>
    </xf>
    <xf numFmtId="49" fontId="99" fillId="0" borderId="22" xfId="0" applyNumberFormat="1" applyFont="1" applyFill="1" applyBorder="1" applyAlignment="1">
      <alignment horizontal="center" vertical="center" wrapText="1"/>
    </xf>
    <xf numFmtId="49" fontId="99" fillId="0" borderId="53" xfId="0" applyNumberFormat="1" applyFont="1" applyFill="1" applyBorder="1" applyAlignment="1">
      <alignment horizontal="center" vertical="center" wrapText="1"/>
    </xf>
    <xf numFmtId="49" fontId="99" fillId="0" borderId="37" xfId="0" applyNumberFormat="1" applyFont="1" applyFill="1" applyBorder="1" applyAlignment="1">
      <alignment horizontal="center" vertical="center" wrapText="1"/>
    </xf>
    <xf numFmtId="49" fontId="96" fillId="0" borderId="11" xfId="0" applyNumberFormat="1" applyFont="1" applyFill="1" applyBorder="1" applyAlignment="1">
      <alignment horizontal="center" vertical="center" wrapText="1"/>
    </xf>
    <xf numFmtId="0" fontId="96" fillId="0" borderId="41" xfId="0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horizontal="center" vertical="center" wrapText="1"/>
    </xf>
    <xf numFmtId="49" fontId="96" fillId="0" borderId="13" xfId="0" applyNumberFormat="1" applyFont="1" applyFill="1" applyBorder="1" applyAlignment="1">
      <alignment horizontal="center" vertical="center" wrapText="1"/>
    </xf>
    <xf numFmtId="227" fontId="96" fillId="0" borderId="11" xfId="0" applyNumberFormat="1" applyFont="1" applyFill="1" applyBorder="1" applyAlignment="1" applyProtection="1">
      <alignment horizontal="center" vertical="center"/>
      <protection/>
    </xf>
    <xf numFmtId="188" fontId="96" fillId="0" borderId="40" xfId="0" applyNumberFormat="1" applyFont="1" applyFill="1" applyBorder="1" applyAlignment="1" applyProtection="1">
      <alignment horizontal="center" vertical="center"/>
      <protection/>
    </xf>
    <xf numFmtId="2" fontId="96" fillId="0" borderId="11" xfId="0" applyNumberFormat="1" applyFont="1" applyFill="1" applyBorder="1" applyAlignment="1" applyProtection="1">
      <alignment horizontal="center" vertical="center"/>
      <protection/>
    </xf>
    <xf numFmtId="2" fontId="96" fillId="0" borderId="13" xfId="0" applyNumberFormat="1" applyFont="1" applyFill="1" applyBorder="1" applyAlignment="1" applyProtection="1">
      <alignment horizontal="center" vertical="center"/>
      <protection/>
    </xf>
    <xf numFmtId="0" fontId="96" fillId="0" borderId="11" xfId="0" applyNumberFormat="1" applyFont="1" applyFill="1" applyBorder="1" applyAlignment="1" applyProtection="1">
      <alignment horizontal="center" vertical="center"/>
      <protection/>
    </xf>
    <xf numFmtId="49" fontId="99" fillId="0" borderId="40" xfId="0" applyNumberFormat="1" applyFont="1" applyFill="1" applyBorder="1" applyAlignment="1">
      <alignment horizontal="center" vertical="center" wrapText="1"/>
    </xf>
    <xf numFmtId="190" fontId="96" fillId="0" borderId="68" xfId="0" applyNumberFormat="1" applyFont="1" applyFill="1" applyBorder="1" applyAlignment="1" applyProtection="1">
      <alignment horizontal="center" vertical="center"/>
      <protection/>
    </xf>
    <xf numFmtId="190" fontId="99" fillId="0" borderId="11" xfId="0" applyNumberFormat="1" applyFont="1" applyFill="1" applyBorder="1" applyAlignment="1">
      <alignment horizontal="center" vertical="center" wrapText="1"/>
    </xf>
    <xf numFmtId="190" fontId="99" fillId="0" borderId="13" xfId="0" applyNumberFormat="1" applyFont="1" applyFill="1" applyBorder="1" applyAlignment="1">
      <alignment horizontal="center" vertical="center" wrapText="1"/>
    </xf>
    <xf numFmtId="1" fontId="96" fillId="0" borderId="11" xfId="0" applyNumberFormat="1" applyFont="1" applyFill="1" applyBorder="1" applyAlignment="1">
      <alignment horizontal="center" vertical="center" wrapText="1"/>
    </xf>
    <xf numFmtId="190" fontId="99" fillId="0" borderId="40" xfId="0" applyNumberFormat="1" applyFont="1" applyFill="1" applyBorder="1" applyAlignment="1">
      <alignment horizontal="center" vertical="center" wrapText="1"/>
    </xf>
    <xf numFmtId="49" fontId="96" fillId="0" borderId="24" xfId="0" applyNumberFormat="1" applyFont="1" applyFill="1" applyBorder="1" applyAlignment="1">
      <alignment horizontal="center" vertical="center" wrapText="1"/>
    </xf>
    <xf numFmtId="1" fontId="96" fillId="0" borderId="37" xfId="0" applyNumberFormat="1" applyFont="1" applyFill="1" applyBorder="1" applyAlignment="1">
      <alignment vertical="center" wrapText="1"/>
    </xf>
    <xf numFmtId="190" fontId="96" fillId="0" borderId="59" xfId="0" applyNumberFormat="1" applyFont="1" applyFill="1" applyBorder="1" applyAlignment="1" applyProtection="1">
      <alignment horizontal="center" vertical="center"/>
      <protection/>
    </xf>
    <xf numFmtId="0" fontId="96" fillId="0" borderId="22" xfId="0" applyFont="1" applyFill="1" applyBorder="1" applyAlignment="1">
      <alignment vertical="center" wrapText="1"/>
    </xf>
    <xf numFmtId="0" fontId="96" fillId="0" borderId="69" xfId="0" applyFont="1" applyFill="1" applyBorder="1" applyAlignment="1">
      <alignment vertical="center" wrapText="1"/>
    </xf>
    <xf numFmtId="188" fontId="96" fillId="0" borderId="31" xfId="0" applyNumberFormat="1" applyFont="1" applyFill="1" applyBorder="1" applyAlignment="1" applyProtection="1">
      <alignment vertical="center"/>
      <protection/>
    </xf>
    <xf numFmtId="0" fontId="96" fillId="0" borderId="22" xfId="0" applyFont="1" applyFill="1" applyBorder="1" applyAlignment="1">
      <alignment/>
    </xf>
    <xf numFmtId="0" fontId="96" fillId="0" borderId="23" xfId="0" applyFont="1" applyFill="1" applyBorder="1" applyAlignment="1">
      <alignment/>
    </xf>
    <xf numFmtId="0" fontId="100" fillId="0" borderId="22" xfId="0" applyFont="1" applyFill="1" applyBorder="1" applyAlignment="1">
      <alignment/>
    </xf>
    <xf numFmtId="0" fontId="100" fillId="0" borderId="23" xfId="0" applyFont="1" applyFill="1" applyBorder="1" applyAlignment="1">
      <alignment/>
    </xf>
    <xf numFmtId="0" fontId="100" fillId="0" borderId="11" xfId="0" applyFont="1" applyFill="1" applyBorder="1" applyAlignment="1">
      <alignment/>
    </xf>
    <xf numFmtId="49" fontId="96" fillId="0" borderId="15" xfId="0" applyNumberFormat="1" applyFont="1" applyFill="1" applyBorder="1" applyAlignment="1">
      <alignment horizontal="center" vertical="center" wrapText="1"/>
    </xf>
    <xf numFmtId="2" fontId="96" fillId="0" borderId="31" xfId="0" applyNumberFormat="1" applyFont="1" applyFill="1" applyBorder="1" applyAlignment="1">
      <alignment vertical="center" wrapText="1"/>
    </xf>
    <xf numFmtId="2" fontId="96" fillId="0" borderId="22" xfId="0" applyNumberFormat="1" applyFont="1" applyFill="1" applyBorder="1" applyAlignment="1">
      <alignment vertical="center" wrapText="1"/>
    </xf>
    <xf numFmtId="2" fontId="96" fillId="0" borderId="23" xfId="0" applyNumberFormat="1" applyFont="1" applyFill="1" applyBorder="1" applyAlignment="1">
      <alignment vertical="center" wrapText="1"/>
    </xf>
    <xf numFmtId="0" fontId="96" fillId="0" borderId="11" xfId="0" applyFont="1" applyFill="1" applyBorder="1" applyAlignment="1">
      <alignment/>
    </xf>
    <xf numFmtId="0" fontId="96" fillId="0" borderId="13" xfId="0" applyFont="1" applyFill="1" applyBorder="1" applyAlignment="1">
      <alignment/>
    </xf>
    <xf numFmtId="0" fontId="96" fillId="0" borderId="25" xfId="0" applyFont="1" applyFill="1" applyBorder="1" applyAlignment="1">
      <alignment horizontal="center" vertical="center" wrapText="1"/>
    </xf>
    <xf numFmtId="188" fontId="96" fillId="0" borderId="14" xfId="0" applyNumberFormat="1" applyFont="1" applyFill="1" applyBorder="1" applyAlignment="1" applyProtection="1">
      <alignment horizontal="center" vertical="center"/>
      <protection/>
    </xf>
    <xf numFmtId="49" fontId="96" fillId="0" borderId="58" xfId="0" applyNumberFormat="1" applyFont="1" applyFill="1" applyBorder="1" applyAlignment="1">
      <alignment horizontal="center" vertical="center" wrapText="1"/>
    </xf>
    <xf numFmtId="1" fontId="96" fillId="0" borderId="66" xfId="0" applyNumberFormat="1" applyFont="1" applyFill="1" applyBorder="1" applyAlignment="1">
      <alignment vertical="center" wrapText="1"/>
    </xf>
    <xf numFmtId="0" fontId="96" fillId="0" borderId="35" xfId="0" applyFont="1" applyFill="1" applyBorder="1" applyAlignment="1">
      <alignment horizontal="center" vertical="center" wrapText="1"/>
    </xf>
    <xf numFmtId="0" fontId="96" fillId="0" borderId="53" xfId="0" applyFont="1" applyFill="1" applyBorder="1" applyAlignment="1">
      <alignment horizontal="center" vertical="center" wrapText="1"/>
    </xf>
    <xf numFmtId="188" fontId="96" fillId="0" borderId="50" xfId="0" applyNumberFormat="1" applyFont="1" applyFill="1" applyBorder="1" applyAlignment="1" applyProtection="1">
      <alignment horizontal="center" vertical="center"/>
      <protection/>
    </xf>
    <xf numFmtId="2" fontId="96" fillId="0" borderId="35" xfId="0" applyNumberFormat="1" applyFont="1" applyFill="1" applyBorder="1" applyAlignment="1">
      <alignment vertical="center" wrapText="1"/>
    </xf>
    <xf numFmtId="2" fontId="96" fillId="0" borderId="53" xfId="0" applyNumberFormat="1" applyFont="1" applyFill="1" applyBorder="1" applyAlignment="1">
      <alignment vertical="center" wrapText="1"/>
    </xf>
    <xf numFmtId="2" fontId="96" fillId="0" borderId="50" xfId="0" applyNumberFormat="1" applyFont="1" applyFill="1" applyBorder="1" applyAlignment="1">
      <alignment vertical="center" wrapText="1"/>
    </xf>
    <xf numFmtId="0" fontId="96" fillId="0" borderId="53" xfId="0" applyFont="1" applyFill="1" applyBorder="1" applyAlignment="1">
      <alignment/>
    </xf>
    <xf numFmtId="0" fontId="96" fillId="0" borderId="50" xfId="0" applyFont="1" applyFill="1" applyBorder="1" applyAlignment="1">
      <alignment/>
    </xf>
    <xf numFmtId="190" fontId="99" fillId="0" borderId="27" xfId="0" applyNumberFormat="1" applyFont="1" applyFill="1" applyBorder="1" applyAlignment="1" applyProtection="1">
      <alignment horizontal="center" vertical="center"/>
      <protection/>
    </xf>
    <xf numFmtId="0" fontId="99" fillId="0" borderId="25" xfId="0" applyNumberFormat="1" applyFont="1" applyFill="1" applyBorder="1" applyAlignment="1" applyProtection="1">
      <alignment horizontal="center" vertical="center"/>
      <protection/>
    </xf>
    <xf numFmtId="0" fontId="96" fillId="0" borderId="21" xfId="0" applyFont="1" applyFill="1" applyBorder="1" applyAlignment="1">
      <alignment vertical="center" wrapText="1"/>
    </xf>
    <xf numFmtId="0" fontId="96" fillId="0" borderId="14" xfId="0" applyFont="1" applyFill="1" applyBorder="1" applyAlignment="1">
      <alignment vertical="center" wrapText="1"/>
    </xf>
    <xf numFmtId="2" fontId="96" fillId="0" borderId="67" xfId="0" applyNumberFormat="1" applyFont="1" applyFill="1" applyBorder="1" applyAlignment="1">
      <alignment vertical="center" wrapText="1"/>
    </xf>
    <xf numFmtId="2" fontId="96" fillId="0" borderId="21" xfId="0" applyNumberFormat="1" applyFont="1" applyFill="1" applyBorder="1" applyAlignment="1">
      <alignment vertical="center" wrapText="1"/>
    </xf>
    <xf numFmtId="2" fontId="96" fillId="0" borderId="26" xfId="0" applyNumberFormat="1" applyFont="1" applyFill="1" applyBorder="1" applyAlignment="1">
      <alignment vertical="center" wrapText="1"/>
    </xf>
    <xf numFmtId="0" fontId="96" fillId="0" borderId="21" xfId="0" applyFont="1" applyFill="1" applyBorder="1" applyAlignment="1">
      <alignment/>
    </xf>
    <xf numFmtId="0" fontId="96" fillId="0" borderId="26" xfId="0" applyFont="1" applyFill="1" applyBorder="1" applyAlignment="1">
      <alignment/>
    </xf>
    <xf numFmtId="0" fontId="96" fillId="0" borderId="14" xfId="0" applyFont="1" applyFill="1" applyBorder="1" applyAlignment="1">
      <alignment/>
    </xf>
    <xf numFmtId="1" fontId="96" fillId="0" borderId="66" xfId="0" applyNumberFormat="1" applyFont="1" applyFill="1" applyBorder="1" applyAlignment="1">
      <alignment horizontal="left" vertical="center" wrapText="1"/>
    </xf>
    <xf numFmtId="190" fontId="96" fillId="0" borderId="70" xfId="0" applyNumberFormat="1" applyFont="1" applyFill="1" applyBorder="1" applyAlignment="1" applyProtection="1">
      <alignment horizontal="center" vertical="center"/>
      <protection/>
    </xf>
    <xf numFmtId="188" fontId="96" fillId="0" borderId="67" xfId="0" applyNumberFormat="1" applyFont="1" applyFill="1" applyBorder="1" applyAlignment="1" applyProtection="1">
      <alignment horizontal="center" vertical="center" wrapText="1"/>
      <protection/>
    </xf>
    <xf numFmtId="0" fontId="96" fillId="0" borderId="21" xfId="0" applyNumberFormat="1" applyFont="1" applyFill="1" applyBorder="1" applyAlignment="1" applyProtection="1">
      <alignment vertical="center" wrapText="1"/>
      <protection/>
    </xf>
    <xf numFmtId="0" fontId="96" fillId="0" borderId="26" xfId="0" applyNumberFormat="1" applyFont="1" applyFill="1" applyBorder="1" applyAlignment="1" applyProtection="1">
      <alignment vertical="center" wrapText="1"/>
      <protection/>
    </xf>
    <xf numFmtId="0" fontId="99" fillId="0" borderId="28" xfId="0" applyNumberFormat="1" applyFont="1" applyFill="1" applyBorder="1" applyAlignment="1" applyProtection="1">
      <alignment horizontal="center" vertical="center" wrapText="1"/>
      <protection/>
    </xf>
    <xf numFmtId="0" fontId="96" fillId="0" borderId="20" xfId="0" applyNumberFormat="1" applyFont="1" applyFill="1" applyBorder="1" applyAlignment="1" applyProtection="1">
      <alignment vertical="center" wrapText="1"/>
      <protection/>
    </xf>
    <xf numFmtId="188" fontId="96" fillId="0" borderId="20" xfId="0" applyNumberFormat="1" applyFont="1" applyFill="1" applyBorder="1" applyAlignment="1" applyProtection="1">
      <alignment vertical="center"/>
      <protection/>
    </xf>
    <xf numFmtId="188" fontId="96" fillId="0" borderId="30" xfId="0" applyNumberFormat="1" applyFont="1" applyFill="1" applyBorder="1" applyAlignment="1" applyProtection="1">
      <alignment vertical="center"/>
      <protection/>
    </xf>
    <xf numFmtId="2" fontId="96" fillId="0" borderId="31" xfId="0" applyNumberFormat="1" applyFont="1" applyFill="1" applyBorder="1" applyAlignment="1" applyProtection="1">
      <alignment vertical="center"/>
      <protection/>
    </xf>
    <xf numFmtId="2" fontId="96" fillId="0" borderId="22" xfId="0" applyNumberFormat="1" applyFont="1" applyFill="1" applyBorder="1" applyAlignment="1" applyProtection="1">
      <alignment vertical="center"/>
      <protection/>
    </xf>
    <xf numFmtId="2" fontId="96" fillId="0" borderId="23" xfId="0" applyNumberFormat="1" applyFont="1" applyFill="1" applyBorder="1" applyAlignment="1" applyProtection="1">
      <alignment vertical="center"/>
      <protection/>
    </xf>
    <xf numFmtId="188" fontId="96" fillId="0" borderId="21" xfId="0" applyNumberFormat="1" applyFont="1" applyFill="1" applyBorder="1" applyAlignment="1" applyProtection="1">
      <alignment vertical="center"/>
      <protection/>
    </xf>
    <xf numFmtId="188" fontId="96" fillId="0" borderId="26" xfId="0" applyNumberFormat="1" applyFont="1" applyFill="1" applyBorder="1" applyAlignment="1" applyProtection="1">
      <alignment vertical="center"/>
      <protection/>
    </xf>
    <xf numFmtId="188" fontId="96" fillId="0" borderId="14" xfId="0" applyNumberFormat="1" applyFont="1" applyFill="1" applyBorder="1" applyAlignment="1" applyProtection="1">
      <alignment vertical="center"/>
      <protection/>
    </xf>
    <xf numFmtId="190" fontId="99" fillId="0" borderId="27" xfId="0" applyNumberFormat="1" applyFont="1" applyFill="1" applyBorder="1" applyAlignment="1">
      <alignment horizontal="center" vertical="center" wrapText="1"/>
    </xf>
    <xf numFmtId="190" fontId="99" fillId="0" borderId="38" xfId="0" applyNumberFormat="1" applyFont="1" applyFill="1" applyBorder="1" applyAlignment="1">
      <alignment horizontal="center" vertical="center" wrapText="1"/>
    </xf>
    <xf numFmtId="190" fontId="99" fillId="0" borderId="14" xfId="0" applyNumberFormat="1" applyFont="1" applyFill="1" applyBorder="1" applyAlignment="1">
      <alignment horizontal="center" vertical="center" wrapText="1"/>
    </xf>
    <xf numFmtId="0" fontId="102" fillId="0" borderId="24" xfId="0" applyFont="1" applyFill="1" applyBorder="1" applyAlignment="1">
      <alignment wrapText="1"/>
    </xf>
    <xf numFmtId="188" fontId="96" fillId="0" borderId="22" xfId="0" applyNumberFormat="1" applyFont="1" applyFill="1" applyBorder="1" applyAlignment="1" applyProtection="1">
      <alignment horizontal="center" vertical="center"/>
      <protection/>
    </xf>
    <xf numFmtId="0" fontId="96" fillId="0" borderId="51" xfId="0" applyFont="1" applyFill="1" applyBorder="1" applyAlignment="1">
      <alignment horizontal="center" vertical="center" wrapText="1"/>
    </xf>
    <xf numFmtId="190" fontId="96" fillId="0" borderId="52" xfId="0" applyNumberFormat="1" applyFont="1" applyFill="1" applyBorder="1" applyAlignment="1" applyProtection="1">
      <alignment horizontal="center" vertical="center"/>
      <protection/>
    </xf>
    <xf numFmtId="188" fontId="96" fillId="0" borderId="53" xfId="0" applyNumberFormat="1" applyFont="1" applyFill="1" applyBorder="1" applyAlignment="1" applyProtection="1">
      <alignment horizontal="center" vertical="center"/>
      <protection/>
    </xf>
    <xf numFmtId="188" fontId="96" fillId="0" borderId="42" xfId="0" applyNumberFormat="1" applyFont="1" applyFill="1" applyBorder="1" applyAlignment="1" applyProtection="1">
      <alignment horizontal="center" vertical="center"/>
      <protection/>
    </xf>
    <xf numFmtId="188" fontId="96" fillId="0" borderId="12" xfId="0" applyNumberFormat="1" applyFont="1" applyFill="1" applyBorder="1" applyAlignment="1" applyProtection="1">
      <alignment horizontal="center" vertical="center"/>
      <protection/>
    </xf>
    <xf numFmtId="0" fontId="96" fillId="0" borderId="26" xfId="0" applyNumberFormat="1" applyFont="1" applyFill="1" applyBorder="1" applyAlignment="1" applyProtection="1">
      <alignment horizontal="center" vertical="center"/>
      <protection/>
    </xf>
    <xf numFmtId="190" fontId="99" fillId="0" borderId="14" xfId="0" applyNumberFormat="1" applyFont="1" applyFill="1" applyBorder="1" applyAlignment="1" applyProtection="1">
      <alignment horizontal="center" vertical="center"/>
      <protection/>
    </xf>
    <xf numFmtId="190" fontId="99" fillId="0" borderId="26" xfId="0" applyNumberFormat="1" applyFont="1" applyFill="1" applyBorder="1" applyAlignment="1" applyProtection="1">
      <alignment horizontal="center" vertical="center"/>
      <protection/>
    </xf>
    <xf numFmtId="0" fontId="96" fillId="0" borderId="13" xfId="0" applyNumberFormat="1" applyFont="1" applyFill="1" applyBorder="1" applyAlignment="1">
      <alignment horizontal="left" vertical="center" wrapText="1"/>
    </xf>
    <xf numFmtId="190" fontId="96" fillId="0" borderId="54" xfId="0" applyNumberFormat="1" applyFont="1" applyFill="1" applyBorder="1" applyAlignment="1">
      <alignment horizontal="center" vertical="center" wrapText="1"/>
    </xf>
    <xf numFmtId="49" fontId="96" fillId="0" borderId="40" xfId="0" applyNumberFormat="1" applyFont="1" applyFill="1" applyBorder="1" applyAlignment="1">
      <alignment horizontal="left" vertical="center" wrapText="1"/>
    </xf>
    <xf numFmtId="49" fontId="104" fillId="0" borderId="40" xfId="0" applyNumberFormat="1" applyFont="1" applyFill="1" applyBorder="1" applyAlignment="1">
      <alignment horizontal="left" vertical="center" wrapText="1"/>
    </xf>
    <xf numFmtId="1" fontId="96" fillId="0" borderId="23" xfId="0" applyNumberFormat="1" applyFont="1" applyFill="1" applyBorder="1" applyAlignment="1">
      <alignment horizontal="left" vertical="center" wrapText="1"/>
    </xf>
    <xf numFmtId="0" fontId="96" fillId="0" borderId="46" xfId="0" applyFont="1" applyFill="1" applyBorder="1" applyAlignment="1">
      <alignment horizontal="left" vertical="center" wrapText="1"/>
    </xf>
    <xf numFmtId="0" fontId="96" fillId="0" borderId="44" xfId="0" applyFont="1" applyFill="1" applyBorder="1" applyAlignment="1">
      <alignment horizontal="center" vertical="center" wrapText="1"/>
    </xf>
    <xf numFmtId="0" fontId="96" fillId="0" borderId="45" xfId="0" applyFont="1" applyFill="1" applyBorder="1" applyAlignment="1">
      <alignment horizontal="center" vertical="center" wrapText="1"/>
    </xf>
    <xf numFmtId="188" fontId="96" fillId="0" borderId="55" xfId="0" applyNumberFormat="1" applyFont="1" applyFill="1" applyBorder="1" applyAlignment="1" applyProtection="1">
      <alignment horizontal="center" vertical="center"/>
      <protection/>
    </xf>
    <xf numFmtId="190" fontId="96" fillId="0" borderId="60" xfId="0" applyNumberFormat="1" applyFont="1" applyFill="1" applyBorder="1" applyAlignment="1" applyProtection="1">
      <alignment horizontal="center" vertical="center"/>
      <protection/>
    </xf>
    <xf numFmtId="0" fontId="96" fillId="0" borderId="55" xfId="0" applyFont="1" applyFill="1" applyBorder="1" applyAlignment="1">
      <alignment horizontal="center" vertical="center" wrapText="1"/>
    </xf>
    <xf numFmtId="2" fontId="96" fillId="0" borderId="61" xfId="0" applyNumberFormat="1" applyFont="1" applyFill="1" applyBorder="1" applyAlignment="1">
      <alignment horizontal="center" vertical="center" wrapText="1"/>
    </xf>
    <xf numFmtId="2" fontId="96" fillId="0" borderId="45" xfId="0" applyNumberFormat="1" applyFont="1" applyFill="1" applyBorder="1" applyAlignment="1">
      <alignment horizontal="center" vertical="center" wrapText="1"/>
    </xf>
    <xf numFmtId="2" fontId="110" fillId="0" borderId="46" xfId="0" applyNumberFormat="1" applyFont="1" applyFill="1" applyBorder="1" applyAlignment="1" applyProtection="1">
      <alignment horizontal="center" vertical="center"/>
      <protection/>
    </xf>
    <xf numFmtId="0" fontId="96" fillId="0" borderId="45" xfId="0" applyNumberFormat="1" applyFont="1" applyFill="1" applyBorder="1" applyAlignment="1" applyProtection="1">
      <alignment horizontal="center" vertical="center"/>
      <protection/>
    </xf>
    <xf numFmtId="188" fontId="96" fillId="0" borderId="46" xfId="0" applyNumberFormat="1" applyFont="1" applyFill="1" applyBorder="1" applyAlignment="1" applyProtection="1">
      <alignment horizontal="center" vertical="center"/>
      <protection/>
    </xf>
    <xf numFmtId="188" fontId="96" fillId="0" borderId="55" xfId="0" applyNumberFormat="1" applyFont="1" applyFill="1" applyBorder="1" applyAlignment="1" applyProtection="1">
      <alignment horizontal="center" vertical="center"/>
      <protection/>
    </xf>
    <xf numFmtId="49" fontId="96" fillId="0" borderId="41" xfId="0" applyNumberFormat="1" applyFont="1" applyFill="1" applyBorder="1" applyAlignment="1">
      <alignment horizontal="center" vertical="center" wrapText="1"/>
    </xf>
    <xf numFmtId="0" fontId="111" fillId="0" borderId="42" xfId="0" applyFont="1" applyFill="1" applyBorder="1" applyAlignment="1">
      <alignment horizontal="left" vertical="center" wrapText="1"/>
    </xf>
    <xf numFmtId="0" fontId="96" fillId="0" borderId="12" xfId="0" applyFont="1" applyFill="1" applyBorder="1" applyAlignment="1">
      <alignment horizontal="center" vertical="center" wrapText="1"/>
    </xf>
    <xf numFmtId="188" fontId="96" fillId="0" borderId="43" xfId="0" applyNumberFormat="1" applyFont="1" applyFill="1" applyBorder="1" applyAlignment="1" applyProtection="1">
      <alignment horizontal="center" vertical="center"/>
      <protection/>
    </xf>
    <xf numFmtId="190" fontId="96" fillId="0" borderId="71" xfId="0" applyNumberFormat="1" applyFont="1" applyFill="1" applyBorder="1" applyAlignment="1" applyProtection="1">
      <alignment horizontal="center" vertical="center"/>
      <protection/>
    </xf>
    <xf numFmtId="0" fontId="96" fillId="0" borderId="41" xfId="0" applyFont="1" applyFill="1" applyBorder="1" applyAlignment="1">
      <alignment horizontal="center" vertical="center" wrapText="1"/>
    </xf>
    <xf numFmtId="0" fontId="96" fillId="0" borderId="43" xfId="0" applyFont="1" applyFill="1" applyBorder="1" applyAlignment="1">
      <alignment horizontal="center" vertical="center" wrapText="1"/>
    </xf>
    <xf numFmtId="2" fontId="96" fillId="0" borderId="51" xfId="0" applyNumberFormat="1" applyFont="1" applyFill="1" applyBorder="1" applyAlignment="1">
      <alignment horizontal="center" vertical="center" wrapText="1"/>
    </xf>
    <xf numFmtId="2" fontId="96" fillId="0" borderId="12" xfId="0" applyNumberFormat="1" applyFont="1" applyFill="1" applyBorder="1" applyAlignment="1">
      <alignment horizontal="center" vertical="center" wrapText="1"/>
    </xf>
    <xf numFmtId="2" fontId="110" fillId="0" borderId="42" xfId="0" applyNumberFormat="1" applyFont="1" applyFill="1" applyBorder="1" applyAlignment="1" applyProtection="1">
      <alignment horizontal="center" vertical="center"/>
      <protection/>
    </xf>
    <xf numFmtId="0" fontId="96" fillId="0" borderId="12" xfId="0" applyNumberFormat="1" applyFont="1" applyFill="1" applyBorder="1" applyAlignment="1" applyProtection="1">
      <alignment horizontal="center" vertical="center"/>
      <protection/>
    </xf>
    <xf numFmtId="188" fontId="96" fillId="0" borderId="43" xfId="0" applyNumberFormat="1" applyFont="1" applyFill="1" applyBorder="1" applyAlignment="1" applyProtection="1">
      <alignment horizontal="center" vertical="center"/>
      <protection/>
    </xf>
    <xf numFmtId="2" fontId="96" fillId="0" borderId="57" xfId="0" applyNumberFormat="1" applyFont="1" applyFill="1" applyBorder="1" applyAlignment="1">
      <alignment horizontal="center" vertical="center" wrapText="1"/>
    </xf>
    <xf numFmtId="2" fontId="96" fillId="0" borderId="16" xfId="0" applyNumberFormat="1" applyFont="1" applyFill="1" applyBorder="1" applyAlignment="1">
      <alignment horizontal="center" vertical="center" wrapText="1"/>
    </xf>
    <xf numFmtId="2" fontId="110" fillId="0" borderId="16" xfId="0" applyNumberFormat="1" applyFont="1" applyFill="1" applyBorder="1" applyAlignment="1" applyProtection="1">
      <alignment horizontal="center" vertical="center"/>
      <protection/>
    </xf>
    <xf numFmtId="0" fontId="96" fillId="0" borderId="16" xfId="0" applyNumberFormat="1" applyFont="1" applyFill="1" applyBorder="1" applyAlignment="1" applyProtection="1">
      <alignment horizontal="center" vertical="center"/>
      <protection/>
    </xf>
    <xf numFmtId="188" fontId="96" fillId="0" borderId="33" xfId="0" applyNumberFormat="1" applyFont="1" applyFill="1" applyBorder="1" applyAlignment="1" applyProtection="1">
      <alignment horizontal="center" vertical="center"/>
      <protection/>
    </xf>
    <xf numFmtId="0" fontId="102" fillId="0" borderId="25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/>
    </xf>
    <xf numFmtId="0" fontId="102" fillId="0" borderId="26" xfId="0" applyFont="1" applyFill="1" applyBorder="1" applyAlignment="1">
      <alignment horizontal="center" vertical="center"/>
    </xf>
    <xf numFmtId="190" fontId="99" fillId="0" borderId="32" xfId="0" applyNumberFormat="1" applyFont="1" applyFill="1" applyBorder="1" applyAlignment="1">
      <alignment horizontal="center" vertical="center"/>
    </xf>
    <xf numFmtId="190" fontId="99" fillId="0" borderId="25" xfId="0" applyNumberFormat="1" applyFont="1" applyFill="1" applyBorder="1" applyAlignment="1">
      <alignment horizontal="center" vertical="center"/>
    </xf>
    <xf numFmtId="190" fontId="99" fillId="0" borderId="21" xfId="0" applyNumberFormat="1" applyFont="1" applyFill="1" applyBorder="1" applyAlignment="1">
      <alignment horizontal="center" vertical="center"/>
    </xf>
    <xf numFmtId="190" fontId="99" fillId="0" borderId="14" xfId="0" applyNumberFormat="1" applyFont="1" applyFill="1" applyBorder="1" applyAlignment="1">
      <alignment horizontal="center" vertical="center"/>
    </xf>
    <xf numFmtId="190" fontId="99" fillId="0" borderId="57" xfId="0" applyNumberFormat="1" applyFont="1" applyFill="1" applyBorder="1" applyAlignment="1">
      <alignment horizontal="center" vertical="center"/>
    </xf>
    <xf numFmtId="190" fontId="99" fillId="0" borderId="16" xfId="0" applyNumberFormat="1" applyFont="1" applyFill="1" applyBorder="1" applyAlignment="1">
      <alignment horizontal="center" vertical="center"/>
    </xf>
    <xf numFmtId="190" fontId="99" fillId="0" borderId="17" xfId="0" applyNumberFormat="1" applyFont="1" applyFill="1" applyBorder="1" applyAlignment="1">
      <alignment horizontal="center" vertical="center"/>
    </xf>
    <xf numFmtId="1" fontId="96" fillId="0" borderId="37" xfId="0" applyNumberFormat="1" applyFont="1" applyFill="1" applyBorder="1" applyAlignment="1">
      <alignment horizontal="left" vertical="center" wrapText="1"/>
    </xf>
    <xf numFmtId="0" fontId="96" fillId="0" borderId="22" xfId="0" applyNumberFormat="1" applyFont="1" applyFill="1" applyBorder="1" applyAlignment="1">
      <alignment horizontal="center" vertical="center"/>
    </xf>
    <xf numFmtId="0" fontId="96" fillId="0" borderId="23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/>
    </xf>
    <xf numFmtId="1" fontId="96" fillId="0" borderId="37" xfId="0" applyNumberFormat="1" applyFont="1" applyFill="1" applyBorder="1" applyAlignment="1">
      <alignment horizontal="left" vertical="center" wrapText="1"/>
    </xf>
    <xf numFmtId="188" fontId="96" fillId="0" borderId="22" xfId="0" applyNumberFormat="1" applyFont="1" applyFill="1" applyBorder="1" applyAlignment="1" applyProtection="1">
      <alignment horizontal="center" vertical="center"/>
      <protection/>
    </xf>
    <xf numFmtId="0" fontId="96" fillId="0" borderId="11" xfId="0" applyNumberFormat="1" applyFont="1" applyFill="1" applyBorder="1" applyAlignment="1">
      <alignment horizontal="center" vertical="center"/>
    </xf>
    <xf numFmtId="1" fontId="96" fillId="0" borderId="40" xfId="0" applyNumberFormat="1" applyFont="1" applyFill="1" applyBorder="1" applyAlignment="1">
      <alignment horizontal="left" vertical="center" wrapText="1"/>
    </xf>
    <xf numFmtId="190" fontId="96" fillId="0" borderId="54" xfId="0" applyNumberFormat="1" applyFont="1" applyFill="1" applyBorder="1" applyAlignment="1" applyProtection="1">
      <alignment horizontal="center" vertical="center"/>
      <protection/>
    </xf>
    <xf numFmtId="1" fontId="104" fillId="0" borderId="23" xfId="0" applyNumberFormat="1" applyFont="1" applyFill="1" applyBorder="1" applyAlignment="1">
      <alignment horizontal="left" vertical="center" wrapText="1"/>
    </xf>
    <xf numFmtId="0" fontId="1" fillId="0" borderId="13" xfId="53" applyFont="1" applyBorder="1" applyAlignment="1">
      <alignment horizontal="center" vertical="center"/>
      <protection/>
    </xf>
    <xf numFmtId="0" fontId="1" fillId="0" borderId="68" xfId="53" applyFont="1" applyBorder="1" applyAlignment="1">
      <alignment horizontal="center" vertical="center"/>
      <protection/>
    </xf>
    <xf numFmtId="0" fontId="1" fillId="0" borderId="48" xfId="53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49" fontId="18" fillId="0" borderId="42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71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51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5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35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68" xfId="53" applyFont="1" applyFill="1" applyBorder="1" applyAlignment="1">
      <alignment horizontal="center" vertical="center" wrapText="1"/>
      <protection/>
    </xf>
    <xf numFmtId="0" fontId="1" fillId="0" borderId="48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68" xfId="53" applyFont="1" applyFill="1" applyBorder="1" applyAlignment="1">
      <alignment horizontal="center" vertical="center" wrapText="1"/>
      <protection/>
    </xf>
    <xf numFmtId="0" fontId="17" fillId="0" borderId="48" xfId="53" applyFont="1" applyFill="1" applyBorder="1" applyAlignment="1">
      <alignment vertical="center" wrapText="1"/>
      <protection/>
    </xf>
    <xf numFmtId="0" fontId="9" fillId="0" borderId="48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51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2" xfId="53" applyFont="1" applyBorder="1" applyAlignment="1">
      <alignment horizontal="center" vertical="center" textRotation="90"/>
      <protection/>
    </xf>
    <xf numFmtId="0" fontId="9" fillId="0" borderId="42" xfId="54" applyFont="1" applyBorder="1" applyAlignment="1">
      <alignment horizontal="center" vertical="center" wrapText="1"/>
      <protection/>
    </xf>
    <xf numFmtId="0" fontId="17" fillId="0" borderId="71" xfId="53" applyFont="1" applyBorder="1" applyAlignment="1">
      <alignment vertical="center" wrapText="1"/>
      <protection/>
    </xf>
    <xf numFmtId="0" fontId="17" fillId="0" borderId="51" xfId="53" applyFont="1" applyBorder="1" applyAlignment="1">
      <alignment vertical="center" wrapText="1"/>
      <protection/>
    </xf>
    <xf numFmtId="0" fontId="17" fillId="0" borderId="23" xfId="53" applyFont="1" applyBorder="1" applyAlignment="1">
      <alignment vertical="center" wrapText="1"/>
      <protection/>
    </xf>
    <xf numFmtId="0" fontId="17" fillId="0" borderId="39" xfId="53" applyFont="1" applyBorder="1" applyAlignment="1">
      <alignment vertical="center" wrapText="1"/>
      <protection/>
    </xf>
    <xf numFmtId="0" fontId="17" fillId="0" borderId="31" xfId="53" applyFont="1" applyBorder="1" applyAlignment="1">
      <alignment vertical="center" wrapText="1"/>
      <protection/>
    </xf>
    <xf numFmtId="0" fontId="18" fillId="0" borderId="71" xfId="53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42" xfId="53" applyFont="1" applyFill="1" applyBorder="1" applyAlignment="1">
      <alignment horizontal="center" vertical="center" wrapText="1"/>
      <protection/>
    </xf>
    <xf numFmtId="0" fontId="0" fillId="0" borderId="71" xfId="53" applyFill="1" applyBorder="1" applyAlignment="1">
      <alignment vertical="center" wrapText="1"/>
      <protection/>
    </xf>
    <xf numFmtId="0" fontId="0" fillId="0" borderId="51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49" fontId="9" fillId="0" borderId="42" xfId="53" applyNumberFormat="1" applyFont="1" applyBorder="1" applyAlignment="1">
      <alignment horizontal="center" vertical="center" wrapText="1"/>
      <protection/>
    </xf>
    <xf numFmtId="0" fontId="20" fillId="0" borderId="71" xfId="53" applyFont="1" applyBorder="1" applyAlignment="1">
      <alignment horizontal="center" vertical="center" wrapText="1"/>
      <protection/>
    </xf>
    <xf numFmtId="0" fontId="20" fillId="0" borderId="51" xfId="53" applyFont="1" applyBorder="1" applyAlignment="1">
      <alignment horizontal="center" vertical="center" wrapText="1"/>
      <protection/>
    </xf>
    <xf numFmtId="0" fontId="20" fillId="0" borderId="50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35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20" fillId="0" borderId="39" xfId="53" applyFont="1" applyBorder="1" applyAlignment="1">
      <alignment horizontal="center" vertical="center" wrapText="1"/>
      <protection/>
    </xf>
    <xf numFmtId="0" fontId="20" fillId="0" borderId="31" xfId="53" applyFont="1" applyBorder="1" applyAlignment="1">
      <alignment horizontal="center" vertical="center" wrapText="1"/>
      <protection/>
    </xf>
    <xf numFmtId="0" fontId="18" fillId="0" borderId="51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18" fillId="0" borderId="31" xfId="53" applyFont="1" applyFill="1" applyBorder="1" applyAlignment="1">
      <alignment horizontal="center" vertical="center" wrapText="1"/>
      <protection/>
    </xf>
    <xf numFmtId="0" fontId="17" fillId="0" borderId="71" xfId="53" applyFont="1" applyBorder="1" applyAlignment="1">
      <alignment horizontal="center" vertical="center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0" fontId="17" fillId="0" borderId="39" xfId="53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42" xfId="54" applyFont="1" applyFill="1" applyBorder="1" applyAlignment="1">
      <alignment horizontal="center" vertical="center" wrapText="1"/>
      <protection/>
    </xf>
    <xf numFmtId="0" fontId="18" fillId="0" borderId="71" xfId="54" applyFont="1" applyFill="1" applyBorder="1" applyAlignment="1">
      <alignment horizontal="center" vertical="center" wrapText="1"/>
      <protection/>
    </xf>
    <xf numFmtId="0" fontId="17" fillId="0" borderId="51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17" fillId="0" borderId="39" xfId="53" applyFont="1" applyFill="1" applyBorder="1" applyAlignment="1">
      <alignment wrapText="1"/>
      <protection/>
    </xf>
    <xf numFmtId="0" fontId="17" fillId="0" borderId="31" xfId="53" applyFont="1" applyFill="1" applyBorder="1" applyAlignment="1">
      <alignment wrapText="1"/>
      <protection/>
    </xf>
    <xf numFmtId="0" fontId="17" fillId="0" borderId="11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0" applyFont="1" applyAlignment="1">
      <alignment horizontal="left"/>
    </xf>
    <xf numFmtId="0" fontId="17" fillId="0" borderId="51" xfId="53" applyFont="1" applyBorder="1" applyAlignment="1">
      <alignment horizontal="center" vertical="center" wrapText="1"/>
      <protection/>
    </xf>
    <xf numFmtId="0" fontId="17" fillId="0" borderId="50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35" xfId="53" applyFont="1" applyBorder="1" applyAlignment="1">
      <alignment horizontal="center" vertical="center" wrapText="1"/>
      <protection/>
    </xf>
    <xf numFmtId="0" fontId="17" fillId="0" borderId="31" xfId="53" applyFont="1" applyBorder="1" applyAlignment="1">
      <alignment horizontal="center" vertical="center" wrapText="1"/>
      <protection/>
    </xf>
    <xf numFmtId="0" fontId="18" fillId="0" borderId="68" xfId="53" applyFont="1" applyFill="1" applyBorder="1" applyAlignment="1">
      <alignment horizontal="center" vertical="center" wrapText="1"/>
      <protection/>
    </xf>
    <xf numFmtId="0" fontId="18" fillId="0" borderId="48" xfId="53" applyFont="1" applyFill="1" applyBorder="1" applyAlignment="1">
      <alignment horizontal="center" vertical="center" wrapText="1"/>
      <protection/>
    </xf>
    <xf numFmtId="0" fontId="17" fillId="0" borderId="71" xfId="53" applyFont="1" applyBorder="1" applyAlignment="1">
      <alignment wrapText="1"/>
      <protection/>
    </xf>
    <xf numFmtId="0" fontId="17" fillId="0" borderId="51" xfId="53" applyFont="1" applyBorder="1" applyAlignment="1">
      <alignment wrapText="1"/>
      <protection/>
    </xf>
    <xf numFmtId="0" fontId="17" fillId="0" borderId="50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35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17" fillId="0" borderId="39" xfId="53" applyFont="1" applyBorder="1" applyAlignment="1">
      <alignment wrapText="1"/>
      <protection/>
    </xf>
    <xf numFmtId="0" fontId="17" fillId="0" borderId="31" xfId="53" applyFont="1" applyBorder="1" applyAlignment="1">
      <alignment wrapText="1"/>
      <protection/>
    </xf>
    <xf numFmtId="0" fontId="6" fillId="0" borderId="42" xfId="54" applyFont="1" applyBorder="1" applyAlignment="1">
      <alignment horizontal="center" vertical="center" wrapText="1"/>
      <protection/>
    </xf>
    <xf numFmtId="0" fontId="16" fillId="0" borderId="71" xfId="53" applyFont="1" applyBorder="1" applyAlignment="1">
      <alignment horizontal="center" vertical="center" wrapText="1"/>
      <protection/>
    </xf>
    <xf numFmtId="0" fontId="16" fillId="0" borderId="51" xfId="53" applyFont="1" applyBorder="1" applyAlignment="1">
      <alignment horizontal="center" vertical="center" wrapText="1"/>
      <protection/>
    </xf>
    <xf numFmtId="0" fontId="16" fillId="0" borderId="50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35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6" fillId="0" borderId="39" xfId="53" applyFont="1" applyBorder="1" applyAlignment="1">
      <alignment horizontal="center" vertical="center" wrapText="1"/>
      <protection/>
    </xf>
    <xf numFmtId="0" fontId="16" fillId="0" borderId="31" xfId="53" applyFont="1" applyBorder="1" applyAlignment="1">
      <alignment horizontal="center" vertical="center" wrapText="1"/>
      <protection/>
    </xf>
    <xf numFmtId="0" fontId="17" fillId="0" borderId="48" xfId="53" applyFont="1" applyFill="1" applyBorder="1" applyAlignment="1">
      <alignment horizontal="center" vertical="center" wrapText="1"/>
      <protection/>
    </xf>
    <xf numFmtId="0" fontId="21" fillId="0" borderId="42" xfId="54" applyFont="1" applyBorder="1" applyAlignment="1">
      <alignment horizontal="center" vertical="center" wrapText="1"/>
      <protection/>
    </xf>
    <xf numFmtId="0" fontId="9" fillId="0" borderId="42" xfId="53" applyFont="1" applyBorder="1" applyAlignment="1">
      <alignment horizontal="center" vertical="center" wrapText="1"/>
      <protection/>
    </xf>
    <xf numFmtId="0" fontId="33" fillId="34" borderId="0" xfId="0" applyFont="1" applyFill="1" applyBorder="1" applyAlignment="1">
      <alignment horizontal="center"/>
    </xf>
    <xf numFmtId="0" fontId="25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5" fillId="0" borderId="0" xfId="0" applyFont="1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25" fillId="0" borderId="0" xfId="53" applyFont="1" applyAlignment="1">
      <alignment horizont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6" fillId="0" borderId="0" xfId="53" applyFont="1" applyAlignment="1">
      <alignment horizontal="left" vertical="center" wrapText="1"/>
      <protection/>
    </xf>
    <xf numFmtId="49" fontId="96" fillId="0" borderId="59" xfId="0" applyNumberFormat="1" applyFont="1" applyFill="1" applyBorder="1" applyAlignment="1">
      <alignment horizontal="left" vertical="center" wrapText="1"/>
    </xf>
    <xf numFmtId="49" fontId="96" fillId="0" borderId="69" xfId="0" applyNumberFormat="1" applyFont="1" applyFill="1" applyBorder="1" applyAlignment="1">
      <alignment horizontal="left" vertical="center" wrapText="1"/>
    </xf>
    <xf numFmtId="0" fontId="99" fillId="0" borderId="25" xfId="0" applyFont="1" applyFill="1" applyBorder="1" applyAlignment="1">
      <alignment horizontal="center" wrapText="1"/>
    </xf>
    <xf numFmtId="0" fontId="99" fillId="0" borderId="14" xfId="0" applyFont="1" applyFill="1" applyBorder="1" applyAlignment="1">
      <alignment horizontal="center" wrapText="1"/>
    </xf>
    <xf numFmtId="188" fontId="99" fillId="0" borderId="0" xfId="0" applyNumberFormat="1" applyFont="1" applyFill="1" applyBorder="1" applyAlignment="1" applyProtection="1">
      <alignment horizontal="center" vertical="center"/>
      <protection/>
    </xf>
    <xf numFmtId="188" fontId="96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8" fontId="9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96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96" fillId="0" borderId="48" xfId="0" applyNumberFormat="1" applyFont="1" applyFill="1" applyBorder="1" applyAlignment="1" applyProtection="1">
      <alignment horizontal="center" vertical="center" textRotation="90" wrapText="1"/>
      <protection/>
    </xf>
    <xf numFmtId="188" fontId="96" fillId="0" borderId="57" xfId="0" applyNumberFormat="1" applyFont="1" applyFill="1" applyBorder="1" applyAlignment="1" applyProtection="1">
      <alignment horizontal="center" vertical="center" textRotation="90" wrapText="1"/>
      <protection/>
    </xf>
    <xf numFmtId="188" fontId="96" fillId="0" borderId="11" xfId="0" applyNumberFormat="1" applyFont="1" applyFill="1" applyBorder="1" applyAlignment="1" applyProtection="1">
      <alignment horizontal="center" vertical="center"/>
      <protection/>
    </xf>
    <xf numFmtId="188" fontId="96" fillId="0" borderId="13" xfId="0" applyNumberFormat="1" applyFont="1" applyFill="1" applyBorder="1" applyAlignment="1" applyProtection="1">
      <alignment horizontal="center" vertical="center"/>
      <protection/>
    </xf>
    <xf numFmtId="223" fontId="96" fillId="0" borderId="13" xfId="0" applyNumberFormat="1" applyFont="1" applyFill="1" applyBorder="1" applyAlignment="1" applyProtection="1">
      <alignment horizontal="center" vertical="center" textRotation="90" wrapText="1"/>
      <protection/>
    </xf>
    <xf numFmtId="223" fontId="96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99" fillId="0" borderId="32" xfId="0" applyNumberFormat="1" applyFont="1" applyFill="1" applyBorder="1" applyAlignment="1" applyProtection="1">
      <alignment horizontal="center" vertical="center"/>
      <protection/>
    </xf>
    <xf numFmtId="49" fontId="99" fillId="0" borderId="36" xfId="0" applyNumberFormat="1" applyFont="1" applyFill="1" applyBorder="1" applyAlignment="1" applyProtection="1">
      <alignment horizontal="center" vertical="center"/>
      <protection/>
    </xf>
    <xf numFmtId="49" fontId="99" fillId="0" borderId="38" xfId="0" applyNumberFormat="1" applyFont="1" applyFill="1" applyBorder="1" applyAlignment="1" applyProtection="1">
      <alignment horizontal="center" vertical="center"/>
      <protection/>
    </xf>
    <xf numFmtId="0" fontId="96" fillId="0" borderId="44" xfId="0" applyNumberFormat="1" applyFont="1" applyFill="1" applyBorder="1" applyAlignment="1" applyProtection="1">
      <alignment horizontal="center" vertical="center" textRotation="90"/>
      <protection/>
    </xf>
    <xf numFmtId="0" fontId="96" fillId="0" borderId="15" xfId="0" applyNumberFormat="1" applyFont="1" applyFill="1" applyBorder="1" applyAlignment="1" applyProtection="1">
      <alignment horizontal="center" vertical="center" textRotation="90"/>
      <protection/>
    </xf>
    <xf numFmtId="0" fontId="96" fillId="0" borderId="18" xfId="0" applyNumberFormat="1" applyFont="1" applyFill="1" applyBorder="1" applyAlignment="1" applyProtection="1">
      <alignment horizontal="center" vertical="center" textRotation="90"/>
      <protection/>
    </xf>
    <xf numFmtId="188" fontId="96" fillId="0" borderId="45" xfId="0" applyNumberFormat="1" applyFont="1" applyFill="1" applyBorder="1" applyAlignment="1" applyProtection="1">
      <alignment horizontal="center" vertical="center" wrapText="1"/>
      <protection/>
    </xf>
    <xf numFmtId="0" fontId="102" fillId="0" borderId="45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188" fontId="96" fillId="0" borderId="46" xfId="0" applyNumberFormat="1" applyFont="1" applyFill="1" applyBorder="1" applyAlignment="1" applyProtection="1">
      <alignment horizontal="center" vertical="center" wrapText="1"/>
      <protection/>
    </xf>
    <xf numFmtId="188" fontId="96" fillId="0" borderId="11" xfId="0" applyNumberFormat="1" applyFont="1" applyFill="1" applyBorder="1" applyAlignment="1" applyProtection="1">
      <alignment horizontal="center" vertical="center" wrapText="1"/>
      <protection/>
    </xf>
    <xf numFmtId="188" fontId="96" fillId="0" borderId="13" xfId="0" applyNumberFormat="1" applyFont="1" applyFill="1" applyBorder="1" applyAlignment="1" applyProtection="1">
      <alignment horizontal="center" vertical="center" wrapText="1"/>
      <protection/>
    </xf>
    <xf numFmtId="49" fontId="96" fillId="0" borderId="19" xfId="0" applyNumberFormat="1" applyFont="1" applyFill="1" applyBorder="1" applyAlignment="1">
      <alignment horizontal="left" vertical="center" wrapText="1"/>
    </xf>
    <xf numFmtId="49" fontId="96" fillId="0" borderId="30" xfId="0" applyNumberFormat="1" applyFont="1" applyFill="1" applyBorder="1" applyAlignment="1">
      <alignment horizontal="left" vertical="center" wrapText="1"/>
    </xf>
    <xf numFmtId="0" fontId="99" fillId="0" borderId="32" xfId="0" applyFont="1" applyFill="1" applyBorder="1" applyAlignment="1">
      <alignment horizontal="center" vertical="center" wrapText="1"/>
    </xf>
    <xf numFmtId="0" fontId="99" fillId="0" borderId="36" xfId="0" applyFont="1" applyFill="1" applyBorder="1" applyAlignment="1">
      <alignment horizontal="center" vertical="center" wrapText="1"/>
    </xf>
    <xf numFmtId="0" fontId="99" fillId="0" borderId="38" xfId="0" applyFont="1" applyFill="1" applyBorder="1" applyAlignment="1">
      <alignment horizontal="center" vertical="center" wrapText="1"/>
    </xf>
    <xf numFmtId="0" fontId="99" fillId="0" borderId="32" xfId="0" applyNumberFormat="1" applyFont="1" applyFill="1" applyBorder="1" applyAlignment="1" applyProtection="1">
      <alignment horizontal="center" vertical="center"/>
      <protection/>
    </xf>
    <xf numFmtId="0" fontId="99" fillId="0" borderId="36" xfId="0" applyNumberFormat="1" applyFont="1" applyFill="1" applyBorder="1" applyAlignment="1" applyProtection="1">
      <alignment horizontal="center" vertical="center"/>
      <protection/>
    </xf>
    <xf numFmtId="0" fontId="99" fillId="0" borderId="38" xfId="0" applyNumberFormat="1" applyFont="1" applyFill="1" applyBorder="1" applyAlignment="1" applyProtection="1">
      <alignment horizontal="center" vertical="center"/>
      <protection/>
    </xf>
    <xf numFmtId="0" fontId="99" fillId="0" borderId="25" xfId="0" applyFont="1" applyFill="1" applyBorder="1" applyAlignment="1">
      <alignment horizontal="center" vertical="center" wrapText="1"/>
    </xf>
    <xf numFmtId="0" fontId="99" fillId="0" borderId="14" xfId="0" applyFont="1" applyFill="1" applyBorder="1" applyAlignment="1">
      <alignment horizontal="center" vertical="center" wrapText="1"/>
    </xf>
    <xf numFmtId="0" fontId="96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96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96" fillId="0" borderId="72" xfId="0" applyNumberFormat="1" applyFont="1" applyFill="1" applyBorder="1" applyAlignment="1" applyProtection="1">
      <alignment horizontal="center" vertical="center" textRotation="90" wrapText="1"/>
      <protection/>
    </xf>
    <xf numFmtId="188" fontId="96" fillId="0" borderId="12" xfId="0" applyNumberFormat="1" applyFont="1" applyFill="1" applyBorder="1" applyAlignment="1" applyProtection="1">
      <alignment horizontal="center" vertical="center" textRotation="90"/>
      <protection/>
    </xf>
    <xf numFmtId="188" fontId="96" fillId="0" borderId="53" xfId="0" applyNumberFormat="1" applyFont="1" applyFill="1" applyBorder="1" applyAlignment="1" applyProtection="1">
      <alignment horizontal="center" vertical="center" textRotation="90"/>
      <protection/>
    </xf>
    <xf numFmtId="188" fontId="96" fillId="0" borderId="20" xfId="0" applyNumberFormat="1" applyFont="1" applyFill="1" applyBorder="1" applyAlignment="1" applyProtection="1">
      <alignment horizontal="center" vertical="center" textRotation="90"/>
      <protection/>
    </xf>
    <xf numFmtId="188" fontId="96" fillId="0" borderId="45" xfId="0" applyNumberFormat="1" applyFont="1" applyFill="1" applyBorder="1" applyAlignment="1" applyProtection="1">
      <alignment horizontal="center" vertical="center"/>
      <protection/>
    </xf>
    <xf numFmtId="188" fontId="96" fillId="0" borderId="16" xfId="0" applyNumberFormat="1" applyFont="1" applyFill="1" applyBorder="1" applyAlignment="1" applyProtection="1">
      <alignment horizontal="center" vertical="center"/>
      <protection/>
    </xf>
    <xf numFmtId="223" fontId="96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96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96" fillId="0" borderId="59" xfId="0" applyNumberFormat="1" applyFont="1" applyFill="1" applyBorder="1" applyAlignment="1" applyProtection="1">
      <alignment horizontal="center" vertical="center"/>
      <protection/>
    </xf>
    <xf numFmtId="188" fontId="96" fillId="0" borderId="31" xfId="0" applyNumberFormat="1" applyFont="1" applyFill="1" applyBorder="1" applyAlignment="1" applyProtection="1">
      <alignment horizontal="center" vertical="center"/>
      <protection/>
    </xf>
    <xf numFmtId="188" fontId="96" fillId="0" borderId="61" xfId="0" applyNumberFormat="1" applyFont="1" applyFill="1" applyBorder="1" applyAlignment="1" applyProtection="1">
      <alignment horizontal="center" vertical="center" wrapText="1"/>
      <protection/>
    </xf>
    <xf numFmtId="188" fontId="96" fillId="0" borderId="44" xfId="0" applyNumberFormat="1" applyFont="1" applyFill="1" applyBorder="1" applyAlignment="1" applyProtection="1">
      <alignment horizontal="center" vertical="center" wrapText="1"/>
      <protection/>
    </xf>
    <xf numFmtId="188" fontId="96" fillId="0" borderId="55" xfId="0" applyNumberFormat="1" applyFont="1" applyFill="1" applyBorder="1" applyAlignment="1" applyProtection="1">
      <alignment horizontal="center" vertical="center" wrapText="1"/>
      <protection/>
    </xf>
    <xf numFmtId="188" fontId="96" fillId="0" borderId="15" xfId="0" applyNumberFormat="1" applyFont="1" applyFill="1" applyBorder="1" applyAlignment="1" applyProtection="1">
      <alignment horizontal="center" vertical="center" wrapText="1"/>
      <protection/>
    </xf>
    <xf numFmtId="188" fontId="96" fillId="0" borderId="40" xfId="0" applyNumberFormat="1" applyFont="1" applyFill="1" applyBorder="1" applyAlignment="1" applyProtection="1">
      <alignment horizontal="center" vertical="center" wrapText="1"/>
      <protection/>
    </xf>
    <xf numFmtId="188" fontId="96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99" fillId="0" borderId="10" xfId="0" applyFont="1" applyFill="1" applyBorder="1" applyAlignment="1">
      <alignment horizontal="center" vertical="center" wrapText="1"/>
    </xf>
    <xf numFmtId="0" fontId="112" fillId="0" borderId="23" xfId="0" applyFont="1" applyFill="1" applyBorder="1" applyAlignment="1">
      <alignment horizontal="center" vertical="center" wrapText="1"/>
    </xf>
    <xf numFmtId="0" fontId="112" fillId="0" borderId="39" xfId="0" applyFont="1" applyFill="1" applyBorder="1" applyAlignment="1">
      <alignment horizontal="center" vertical="center" wrapText="1"/>
    </xf>
    <xf numFmtId="0" fontId="112" fillId="0" borderId="69" xfId="0" applyFont="1" applyFill="1" applyBorder="1" applyAlignment="1">
      <alignment horizontal="center" vertical="center" wrapText="1"/>
    </xf>
    <xf numFmtId="49" fontId="96" fillId="0" borderId="24" xfId="0" applyNumberFormat="1" applyFont="1" applyFill="1" applyBorder="1" applyAlignment="1">
      <alignment horizontal="left" vertical="center" wrapText="1"/>
    </xf>
    <xf numFmtId="49" fontId="96" fillId="0" borderId="37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 applyProtection="1">
      <alignment horizontal="right" vertical="center"/>
      <protection/>
    </xf>
    <xf numFmtId="0" fontId="31" fillId="0" borderId="39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99" fillId="0" borderId="65" xfId="0" applyNumberFormat="1" applyFont="1" applyFill="1" applyBorder="1" applyAlignment="1">
      <alignment horizontal="center" vertical="center" wrapText="1"/>
    </xf>
    <xf numFmtId="0" fontId="99" fillId="0" borderId="74" xfId="0" applyNumberFormat="1" applyFont="1" applyFill="1" applyBorder="1" applyAlignment="1">
      <alignment horizontal="center" vertical="center" wrapText="1"/>
    </xf>
    <xf numFmtId="0" fontId="99" fillId="0" borderId="75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99" fillId="0" borderId="25" xfId="0" applyNumberFormat="1" applyFont="1" applyFill="1" applyBorder="1" applyAlignment="1" applyProtection="1">
      <alignment horizontal="center" vertical="center"/>
      <protection/>
    </xf>
    <xf numFmtId="0" fontId="113" fillId="0" borderId="14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60" xfId="0" applyFont="1" applyFill="1" applyBorder="1" applyAlignment="1" applyProtection="1">
      <alignment horizontal="center" vertical="center"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49" fontId="99" fillId="0" borderId="32" xfId="0" applyNumberFormat="1" applyFont="1" applyFill="1" applyBorder="1" applyAlignment="1">
      <alignment horizontal="center" vertical="center" wrapText="1"/>
    </xf>
    <xf numFmtId="49" fontId="99" fillId="0" borderId="36" xfId="0" applyNumberFormat="1" applyFont="1" applyFill="1" applyBorder="1" applyAlignment="1">
      <alignment horizontal="center" vertical="center" wrapText="1"/>
    </xf>
    <xf numFmtId="49" fontId="99" fillId="0" borderId="3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114" fillId="0" borderId="63" xfId="0" applyFont="1" applyFill="1" applyBorder="1" applyAlignment="1">
      <alignment horizontal="center" vertical="center" wrapText="1"/>
    </xf>
    <xf numFmtId="0" fontId="114" fillId="0" borderId="53" xfId="0" applyFont="1" applyFill="1" applyBorder="1" applyAlignment="1">
      <alignment horizontal="center" vertical="center" wrapText="1"/>
    </xf>
    <xf numFmtId="49" fontId="96" fillId="0" borderId="77" xfId="0" applyNumberFormat="1" applyFont="1" applyFill="1" applyBorder="1" applyAlignment="1">
      <alignment horizontal="left" vertical="center" wrapText="1"/>
    </xf>
    <xf numFmtId="49" fontId="96" fillId="0" borderId="0" xfId="0" applyNumberFormat="1" applyFont="1" applyFill="1" applyBorder="1" applyAlignment="1">
      <alignment horizontal="left" vertical="center" wrapText="1"/>
    </xf>
    <xf numFmtId="0" fontId="99" fillId="0" borderId="67" xfId="0" applyFont="1" applyFill="1" applyBorder="1" applyAlignment="1">
      <alignment horizontal="center" vertical="center" wrapText="1"/>
    </xf>
    <xf numFmtId="0" fontId="106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95" fillId="0" borderId="0" xfId="0" applyFont="1" applyAlignment="1">
      <alignment horizontal="center"/>
    </xf>
    <xf numFmtId="49" fontId="114" fillId="34" borderId="24" xfId="0" applyNumberFormat="1" applyFont="1" applyFill="1" applyBorder="1" applyAlignment="1">
      <alignment horizontal="left" vertical="center" wrapText="1"/>
    </xf>
    <xf numFmtId="49" fontId="114" fillId="34" borderId="37" xfId="0" applyNumberFormat="1" applyFont="1" applyFill="1" applyBorder="1" applyAlignment="1">
      <alignment horizontal="left" vertical="center" wrapText="1"/>
    </xf>
    <xf numFmtId="49" fontId="114" fillId="34" borderId="19" xfId="0" applyNumberFormat="1" applyFont="1" applyFill="1" applyBorder="1" applyAlignment="1">
      <alignment horizontal="left" vertical="center" wrapText="1"/>
    </xf>
    <xf numFmtId="49" fontId="114" fillId="34" borderId="30" xfId="0" applyNumberFormat="1" applyFont="1" applyFill="1" applyBorder="1" applyAlignment="1">
      <alignment horizontal="left" vertical="center" wrapText="1"/>
    </xf>
    <xf numFmtId="49" fontId="114" fillId="34" borderId="11" xfId="0" applyNumberFormat="1" applyFont="1" applyFill="1" applyBorder="1" applyAlignment="1">
      <alignment horizontal="left" vertical="center" wrapText="1"/>
    </xf>
    <xf numFmtId="1" fontId="0" fillId="36" borderId="0" xfId="0" applyNumberFormat="1" applyFill="1" applyAlignment="1">
      <alignment horizontal="center"/>
    </xf>
    <xf numFmtId="49" fontId="114" fillId="34" borderId="59" xfId="0" applyNumberFormat="1" applyFont="1" applyFill="1" applyBorder="1" applyAlignment="1">
      <alignment horizontal="left" vertical="center" wrapText="1"/>
    </xf>
    <xf numFmtId="49" fontId="114" fillId="34" borderId="69" xfId="0" applyNumberFormat="1" applyFont="1" applyFill="1" applyBorder="1" applyAlignment="1">
      <alignment horizontal="left" vertical="center" wrapText="1"/>
    </xf>
    <xf numFmtId="49" fontId="96" fillId="34" borderId="24" xfId="0" applyNumberFormat="1" applyFont="1" applyFill="1" applyBorder="1" applyAlignment="1">
      <alignment horizontal="left" vertical="center" wrapText="1"/>
    </xf>
    <xf numFmtId="49" fontId="96" fillId="34" borderId="37" xfId="0" applyNumberFormat="1" applyFont="1" applyFill="1" applyBorder="1" applyAlignment="1">
      <alignment horizontal="left" vertical="center" wrapText="1"/>
    </xf>
    <xf numFmtId="49" fontId="96" fillId="34" borderId="19" xfId="0" applyNumberFormat="1" applyFont="1" applyFill="1" applyBorder="1" applyAlignment="1">
      <alignment horizontal="left" vertical="center" wrapText="1"/>
    </xf>
    <xf numFmtId="49" fontId="96" fillId="34" borderId="30" xfId="0" applyNumberFormat="1" applyFont="1" applyFill="1" applyBorder="1" applyAlignment="1">
      <alignment horizontal="left" vertical="center" wrapText="1"/>
    </xf>
    <xf numFmtId="49" fontId="96" fillId="34" borderId="11" xfId="0" applyNumberFormat="1" applyFont="1" applyFill="1" applyBorder="1" applyAlignment="1">
      <alignment horizontal="left" vertical="center" wrapText="1"/>
    </xf>
    <xf numFmtId="49" fontId="96" fillId="34" borderId="59" xfId="0" applyNumberFormat="1" applyFont="1" applyFill="1" applyBorder="1" applyAlignment="1">
      <alignment horizontal="left" vertical="center" wrapText="1"/>
    </xf>
    <xf numFmtId="49" fontId="96" fillId="34" borderId="69" xfId="0" applyNumberFormat="1" applyFont="1" applyFill="1" applyBorder="1" applyAlignment="1">
      <alignment horizontal="left" vertical="center" wrapText="1"/>
    </xf>
    <xf numFmtId="188" fontId="98" fillId="0" borderId="11" xfId="0" applyNumberFormat="1" applyFont="1" applyFill="1" applyBorder="1" applyAlignment="1" applyProtection="1">
      <alignment horizontal="center" vertical="center"/>
      <protection/>
    </xf>
    <xf numFmtId="0" fontId="112" fillId="34" borderId="13" xfId="0" applyFont="1" applyFill="1" applyBorder="1" applyAlignment="1">
      <alignment horizontal="center" vertical="center" wrapText="1"/>
    </xf>
    <xf numFmtId="0" fontId="112" fillId="34" borderId="68" xfId="0" applyFont="1" applyFill="1" applyBorder="1" applyAlignment="1">
      <alignment horizontal="center" vertical="center" wrapText="1"/>
    </xf>
    <xf numFmtId="0" fontId="112" fillId="34" borderId="48" xfId="0" applyFont="1" applyFill="1" applyBorder="1" applyAlignment="1">
      <alignment horizontal="center" vertical="center" wrapText="1"/>
    </xf>
    <xf numFmtId="188" fontId="96" fillId="0" borderId="78" xfId="0" applyNumberFormat="1" applyFont="1" applyFill="1" applyBorder="1" applyAlignment="1" applyProtection="1">
      <alignment horizontal="center" vertical="center" wrapText="1"/>
      <protection/>
    </xf>
    <xf numFmtId="188" fontId="96" fillId="0" borderId="10" xfId="0" applyNumberFormat="1" applyFont="1" applyFill="1" applyBorder="1" applyAlignment="1" applyProtection="1">
      <alignment horizontal="center" vertical="center" wrapText="1"/>
      <protection/>
    </xf>
    <xf numFmtId="188" fontId="96" fillId="0" borderId="79" xfId="0" applyNumberFormat="1" applyFont="1" applyFill="1" applyBorder="1" applyAlignment="1" applyProtection="1">
      <alignment horizontal="center" vertical="center" wrapText="1"/>
      <protection/>
    </xf>
    <xf numFmtId="188" fontId="96" fillId="0" borderId="77" xfId="0" applyNumberFormat="1" applyFont="1" applyFill="1" applyBorder="1" applyAlignment="1" applyProtection="1">
      <alignment horizontal="center" vertical="center" wrapText="1"/>
      <protection/>
    </xf>
    <xf numFmtId="188" fontId="96" fillId="0" borderId="0" xfId="0" applyNumberFormat="1" applyFont="1" applyFill="1" applyBorder="1" applyAlignment="1" applyProtection="1">
      <alignment horizontal="center" vertical="center" wrapText="1"/>
      <protection/>
    </xf>
    <xf numFmtId="188" fontId="96" fillId="0" borderId="80" xfId="0" applyNumberFormat="1" applyFont="1" applyFill="1" applyBorder="1" applyAlignment="1" applyProtection="1">
      <alignment horizontal="center" vertical="center" wrapText="1"/>
      <protection/>
    </xf>
    <xf numFmtId="188" fontId="96" fillId="0" borderId="65" xfId="0" applyNumberFormat="1" applyFont="1" applyFill="1" applyBorder="1" applyAlignment="1" applyProtection="1">
      <alignment horizontal="center" vertical="center" wrapText="1"/>
      <protection/>
    </xf>
    <xf numFmtId="188" fontId="96" fillId="0" borderId="74" xfId="0" applyNumberFormat="1" applyFont="1" applyFill="1" applyBorder="1" applyAlignment="1" applyProtection="1">
      <alignment horizontal="center" vertical="center" wrapText="1"/>
      <protection/>
    </xf>
    <xf numFmtId="188" fontId="96" fillId="0" borderId="75" xfId="0" applyNumberFormat="1" applyFont="1" applyFill="1" applyBorder="1" applyAlignment="1" applyProtection="1">
      <alignment horizontal="center" vertical="center" wrapText="1"/>
      <protection/>
    </xf>
    <xf numFmtId="188" fontId="115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71" xfId="0" applyFont="1" applyBorder="1" applyAlignment="1">
      <alignment horizontal="center"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68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49" fontId="11" fillId="0" borderId="71" xfId="0" applyNumberFormat="1" applyFont="1" applyFill="1" applyBorder="1" applyAlignment="1" applyProtection="1">
      <alignment horizontal="center" vertical="center" wrapText="1"/>
      <protection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vertical="center"/>
      <protection/>
    </xf>
    <xf numFmtId="189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>
      <alignment horizontal="center" vertical="center" wrapText="1"/>
    </xf>
    <xf numFmtId="227" fontId="1" fillId="0" borderId="15" xfId="0" applyNumberFormat="1" applyFont="1" applyFill="1" applyBorder="1" applyAlignment="1" applyProtection="1">
      <alignment horizontal="center" vertical="center"/>
      <protection/>
    </xf>
    <xf numFmtId="227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27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>
      <alignment horizontal="center" vertical="center" wrapText="1"/>
    </xf>
    <xf numFmtId="190" fontId="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188" fontId="1" fillId="0" borderId="58" xfId="0" applyNumberFormat="1" applyFont="1" applyFill="1" applyBorder="1" applyAlignment="1" applyProtection="1">
      <alignment vertical="center"/>
      <protection/>
    </xf>
    <xf numFmtId="188" fontId="1" fillId="0" borderId="25" xfId="0" applyNumberFormat="1" applyFont="1" applyFill="1" applyBorder="1" applyAlignment="1" applyProtection="1">
      <alignment vertical="center"/>
      <protection/>
    </xf>
    <xf numFmtId="224" fontId="1" fillId="0" borderId="41" xfId="0" applyNumberFormat="1" applyFont="1" applyFill="1" applyBorder="1" applyAlignment="1" applyProtection="1">
      <alignment horizontal="center" vertical="center"/>
      <protection/>
    </xf>
    <xf numFmtId="190" fontId="5" fillId="0" borderId="27" xfId="0" applyNumberFormat="1" applyFont="1" applyFill="1" applyBorder="1" applyAlignment="1" applyProtection="1">
      <alignment horizontal="center" vertical="center"/>
      <protection/>
    </xf>
    <xf numFmtId="224" fontId="1" fillId="0" borderId="15" xfId="0" applyNumberFormat="1" applyFont="1" applyFill="1" applyBorder="1" applyAlignment="1" applyProtection="1">
      <alignment horizontal="center" vertical="center"/>
      <protection/>
    </xf>
    <xf numFmtId="224" fontId="1" fillId="0" borderId="44" xfId="0" applyNumberFormat="1" applyFont="1" applyFill="1" applyBorder="1" applyAlignment="1" applyProtection="1">
      <alignment horizontal="center" vertical="center"/>
      <protection/>
    </xf>
    <xf numFmtId="224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190" fontId="5" fillId="0" borderId="2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view="pageBreakPreview" zoomScale="70" zoomScaleNormal="50" zoomScaleSheetLayoutView="70" zoomScalePageLayoutView="0" workbookViewId="0" topLeftCell="A1">
      <selection activeCell="I10" sqref="I10"/>
    </sheetView>
  </sheetViews>
  <sheetFormatPr defaultColWidth="3.25390625" defaultRowHeight="12.75"/>
  <cols>
    <col min="1" max="1" width="3.25390625" style="47" customWidth="1"/>
    <col min="2" max="2" width="5.875" style="47" customWidth="1"/>
    <col min="3" max="3" width="5.125" style="47" customWidth="1"/>
    <col min="4" max="5" width="5.2539062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25390625" style="47" customWidth="1"/>
    <col min="15" max="16" width="6.125" style="47" customWidth="1"/>
    <col min="17" max="17" width="6.2539062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375" style="47" customWidth="1"/>
    <col min="26" max="26" width="5.25390625" style="47" customWidth="1"/>
    <col min="27" max="27" width="5.00390625" style="47" customWidth="1"/>
    <col min="28" max="28" width="5.375" style="47" customWidth="1"/>
    <col min="29" max="29" width="6.00390625" style="47" customWidth="1"/>
    <col min="30" max="30" width="5.25390625" style="47" customWidth="1"/>
    <col min="31" max="31" width="5.625" style="47" customWidth="1"/>
    <col min="32" max="32" width="5.75390625" style="47" customWidth="1"/>
    <col min="33" max="33" width="5.625" style="47" customWidth="1"/>
    <col min="34" max="34" width="5.875" style="47" customWidth="1"/>
    <col min="35" max="35" width="6.125" style="47" customWidth="1"/>
    <col min="36" max="36" width="5.25390625" style="47" customWidth="1"/>
    <col min="37" max="37" width="5.75390625" style="47" customWidth="1"/>
    <col min="38" max="38" width="5.625" style="47" customWidth="1"/>
    <col min="39" max="39" width="5.25390625" style="47" customWidth="1"/>
    <col min="40" max="40" width="5.75390625" style="47" customWidth="1"/>
    <col min="41" max="42" width="5.125" style="47" customWidth="1"/>
    <col min="43" max="43" width="4.625" style="47" customWidth="1"/>
    <col min="44" max="44" width="4.75390625" style="47" customWidth="1"/>
    <col min="45" max="45" width="4.375" style="47" customWidth="1"/>
    <col min="46" max="46" width="5.125" style="47" customWidth="1"/>
    <col min="47" max="47" width="4.375" style="47" customWidth="1"/>
    <col min="48" max="48" width="4.25390625" style="47" customWidth="1"/>
    <col min="49" max="49" width="4.375" style="47" customWidth="1"/>
    <col min="50" max="50" width="4.875" style="47" customWidth="1"/>
    <col min="51" max="51" width="4.25390625" style="47" customWidth="1"/>
    <col min="52" max="53" width="4.75390625" style="47" customWidth="1"/>
    <col min="54" max="54" width="4.875" style="47" customWidth="1"/>
    <col min="55" max="16384" width="3.25390625" style="47" customWidth="1"/>
  </cols>
  <sheetData>
    <row r="1" ht="27" customHeight="1"/>
    <row r="2" spans="2:54" ht="34.5" customHeight="1">
      <c r="B2" s="843" t="s">
        <v>178</v>
      </c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2" t="s">
        <v>153</v>
      </c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C2" s="842"/>
      <c r="AD2" s="842"/>
      <c r="AE2" s="842"/>
      <c r="AF2" s="842"/>
      <c r="AG2" s="842"/>
      <c r="AH2" s="842"/>
      <c r="AI2" s="842"/>
      <c r="AJ2" s="842"/>
      <c r="AK2" s="842"/>
      <c r="AL2" s="842"/>
      <c r="AM2" s="842"/>
      <c r="AN2" s="842"/>
      <c r="AO2" s="842"/>
      <c r="AP2" s="841"/>
      <c r="AQ2" s="841"/>
      <c r="AR2" s="841"/>
      <c r="AS2" s="841"/>
      <c r="AT2" s="841"/>
      <c r="AU2" s="841"/>
      <c r="AV2" s="841"/>
      <c r="AW2" s="841"/>
      <c r="AX2" s="841"/>
      <c r="AY2" s="841"/>
      <c r="AZ2" s="841"/>
      <c r="BA2" s="841"/>
      <c r="BB2" s="841"/>
    </row>
    <row r="3" spans="2:54" ht="20.25" customHeight="1">
      <c r="B3" s="833" t="s">
        <v>179</v>
      </c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841"/>
      <c r="AQ3" s="841"/>
      <c r="AR3" s="841"/>
      <c r="AS3" s="841"/>
      <c r="AT3" s="841"/>
      <c r="AU3" s="841"/>
      <c r="AV3" s="841"/>
      <c r="AW3" s="841"/>
      <c r="AX3" s="841"/>
      <c r="AY3" s="841"/>
      <c r="AZ3" s="841"/>
      <c r="BA3" s="841"/>
      <c r="BB3" s="841"/>
    </row>
    <row r="4" spans="2:54" ht="23.25" customHeight="1">
      <c r="B4" s="844" t="s">
        <v>367</v>
      </c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5" t="s">
        <v>29</v>
      </c>
      <c r="R4" s="845"/>
      <c r="S4" s="845"/>
      <c r="T4" s="845"/>
      <c r="U4" s="845"/>
      <c r="V4" s="845"/>
      <c r="W4" s="845"/>
      <c r="X4" s="845"/>
      <c r="Y4" s="845"/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5"/>
      <c r="AM4" s="845"/>
      <c r="AN4" s="845"/>
      <c r="AO4" s="845"/>
      <c r="AP4" s="841"/>
      <c r="AQ4" s="841"/>
      <c r="AR4" s="841"/>
      <c r="AS4" s="841"/>
      <c r="AT4" s="841"/>
      <c r="AU4" s="841"/>
      <c r="AV4" s="841"/>
      <c r="AW4" s="841"/>
      <c r="AX4" s="841"/>
      <c r="AY4" s="841"/>
      <c r="AZ4" s="841"/>
      <c r="BA4" s="841"/>
      <c r="BB4" s="841"/>
    </row>
    <row r="5" spans="2:54" ht="30" customHeight="1">
      <c r="B5" s="830" t="s">
        <v>368</v>
      </c>
      <c r="C5" s="830"/>
      <c r="D5" s="830"/>
      <c r="E5" s="830"/>
      <c r="F5" s="830"/>
      <c r="G5" s="830"/>
      <c r="H5" s="830"/>
      <c r="I5" s="830"/>
      <c r="J5" s="830"/>
      <c r="K5" s="830"/>
      <c r="L5" s="830"/>
      <c r="M5" s="830"/>
      <c r="N5" s="830"/>
      <c r="O5" s="830"/>
      <c r="P5" s="830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129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</row>
    <row r="6" spans="2:54" s="52" customFormat="1" ht="16.5" customHeight="1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</row>
    <row r="7" spans="2:54" s="52" customFormat="1" ht="22.5" customHeight="1">
      <c r="B7" s="833" t="s">
        <v>28</v>
      </c>
      <c r="C7" s="833"/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</row>
    <row r="8" spans="2:54" s="52" customFormat="1" ht="27" customHeight="1">
      <c r="B8" s="833" t="s">
        <v>180</v>
      </c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833"/>
      <c r="Q8" s="834" t="s">
        <v>161</v>
      </c>
      <c r="R8" s="835"/>
      <c r="S8" s="835"/>
      <c r="T8" s="835"/>
      <c r="U8" s="835"/>
      <c r="V8" s="835"/>
      <c r="W8" s="835"/>
      <c r="X8" s="835"/>
      <c r="Y8" s="835"/>
      <c r="Z8" s="835"/>
      <c r="AA8" s="835"/>
      <c r="AB8" s="835"/>
      <c r="AC8" s="835"/>
      <c r="AD8" s="835"/>
      <c r="AE8" s="835"/>
      <c r="AF8" s="835"/>
      <c r="AG8" s="835"/>
      <c r="AH8" s="835"/>
      <c r="AI8" s="835"/>
      <c r="AJ8" s="835"/>
      <c r="AK8" s="835"/>
      <c r="AL8" s="835"/>
      <c r="AM8" s="835"/>
      <c r="AN8" s="835"/>
      <c r="AO8" s="724" t="s">
        <v>289</v>
      </c>
      <c r="AP8" s="724"/>
      <c r="AQ8" s="724"/>
      <c r="AR8" s="724"/>
      <c r="AS8" s="724"/>
      <c r="AT8" s="724"/>
      <c r="AU8" s="724"/>
      <c r="AV8" s="724"/>
      <c r="AW8" s="724"/>
      <c r="AX8" s="724"/>
      <c r="AY8" s="724"/>
      <c r="AZ8" s="724"/>
      <c r="BA8" s="724"/>
      <c r="BB8" s="128"/>
    </row>
    <row r="9" spans="17:54" s="52" customFormat="1" ht="33" customHeight="1">
      <c r="Q9" s="836" t="s">
        <v>186</v>
      </c>
      <c r="R9" s="836"/>
      <c r="S9" s="836"/>
      <c r="T9" s="836"/>
      <c r="U9" s="836"/>
      <c r="V9" s="836"/>
      <c r="W9" s="836"/>
      <c r="X9" s="836"/>
      <c r="Y9" s="836"/>
      <c r="Z9" s="836"/>
      <c r="AA9" s="836"/>
      <c r="AB9" s="836"/>
      <c r="AC9" s="836"/>
      <c r="AD9" s="836"/>
      <c r="AE9" s="836"/>
      <c r="AF9" s="836"/>
      <c r="AG9" s="836"/>
      <c r="AH9" s="836"/>
      <c r="AI9" s="836"/>
      <c r="AJ9" s="836"/>
      <c r="AK9" s="836"/>
      <c r="AL9" s="836"/>
      <c r="AM9" s="836"/>
      <c r="AN9" s="836"/>
      <c r="AO9" s="724"/>
      <c r="AP9" s="724"/>
      <c r="AQ9" s="724"/>
      <c r="AR9" s="724"/>
      <c r="AS9" s="724"/>
      <c r="AT9" s="724"/>
      <c r="AU9" s="724"/>
      <c r="AV9" s="724"/>
      <c r="AW9" s="724"/>
      <c r="AX9" s="724"/>
      <c r="AY9" s="724"/>
      <c r="AZ9" s="724"/>
      <c r="BA9" s="724"/>
      <c r="BB9" s="128"/>
    </row>
    <row r="10" spans="17:54" s="52" customFormat="1" ht="27.75" customHeight="1">
      <c r="Q10" s="836" t="s">
        <v>287</v>
      </c>
      <c r="R10" s="837"/>
      <c r="S10" s="837"/>
      <c r="T10" s="837"/>
      <c r="U10" s="837"/>
      <c r="V10" s="837"/>
      <c r="W10" s="837"/>
      <c r="X10" s="837"/>
      <c r="Y10" s="837"/>
      <c r="Z10" s="837"/>
      <c r="AA10" s="837"/>
      <c r="AB10" s="837"/>
      <c r="AC10" s="837"/>
      <c r="AD10" s="837"/>
      <c r="AE10" s="837"/>
      <c r="AF10" s="837"/>
      <c r="AG10" s="837"/>
      <c r="AH10" s="837"/>
      <c r="AI10" s="837"/>
      <c r="AJ10" s="837"/>
      <c r="AK10" s="837"/>
      <c r="AL10" s="837"/>
      <c r="AM10" s="70"/>
      <c r="AN10" s="70"/>
      <c r="AO10" s="724"/>
      <c r="AP10" s="724"/>
      <c r="AQ10" s="724"/>
      <c r="AR10" s="724"/>
      <c r="AS10" s="724"/>
      <c r="AT10" s="724"/>
      <c r="AU10" s="724"/>
      <c r="AV10" s="724"/>
      <c r="AW10" s="724"/>
      <c r="AX10" s="724"/>
      <c r="AY10" s="724"/>
      <c r="AZ10" s="724"/>
      <c r="BA10" s="724"/>
      <c r="BB10" s="132"/>
    </row>
    <row r="11" spans="17:54" s="52" customFormat="1" ht="27.75" customHeight="1">
      <c r="Q11" s="831" t="s">
        <v>288</v>
      </c>
      <c r="R11" s="846"/>
      <c r="S11" s="846"/>
      <c r="T11" s="846"/>
      <c r="U11" s="846"/>
      <c r="V11" s="846"/>
      <c r="W11" s="846"/>
      <c r="X11" s="846"/>
      <c r="Y11" s="846"/>
      <c r="Z11" s="846"/>
      <c r="AA11" s="846"/>
      <c r="AB11" s="846"/>
      <c r="AC11" s="846"/>
      <c r="AD11" s="846"/>
      <c r="AE11" s="846"/>
      <c r="AF11" s="846"/>
      <c r="AG11" s="846"/>
      <c r="AH11" s="846"/>
      <c r="AI11" s="846"/>
      <c r="AJ11" s="846"/>
      <c r="AK11" s="846"/>
      <c r="AL11" s="832"/>
      <c r="AM11" s="832"/>
      <c r="AN11" s="832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</row>
    <row r="12" spans="17:54" s="52" customFormat="1" ht="24" customHeight="1">
      <c r="Q12" s="832"/>
      <c r="R12" s="832"/>
      <c r="S12" s="832"/>
      <c r="T12" s="832"/>
      <c r="U12" s="832"/>
      <c r="V12" s="832"/>
      <c r="W12" s="832"/>
      <c r="X12" s="832"/>
      <c r="Y12" s="832"/>
      <c r="Z12" s="832"/>
      <c r="AA12" s="832"/>
      <c r="AB12" s="832"/>
      <c r="AC12" s="832"/>
      <c r="AD12" s="832"/>
      <c r="AE12" s="832"/>
      <c r="AF12" s="832"/>
      <c r="AG12" s="832"/>
      <c r="AH12" s="832"/>
      <c r="AI12" s="832"/>
      <c r="AJ12" s="832"/>
      <c r="AK12" s="832"/>
      <c r="AL12" s="832"/>
      <c r="AM12" s="832"/>
      <c r="AN12" s="832"/>
      <c r="AO12" s="723" t="s">
        <v>286</v>
      </c>
      <c r="AP12" s="723"/>
      <c r="AQ12" s="723"/>
      <c r="AR12" s="723"/>
      <c r="AS12" s="723"/>
      <c r="AT12" s="723"/>
      <c r="AU12" s="723"/>
      <c r="AV12" s="723"/>
      <c r="AW12" s="723"/>
      <c r="AX12" s="723"/>
      <c r="AY12" s="723"/>
      <c r="AZ12" s="723"/>
      <c r="BA12" s="723"/>
      <c r="BB12" s="723"/>
    </row>
    <row r="13" spans="17:54" s="52" customFormat="1" ht="28.5" customHeight="1">
      <c r="Q13" s="839" t="s">
        <v>290</v>
      </c>
      <c r="R13" s="839"/>
      <c r="S13" s="839"/>
      <c r="T13" s="839"/>
      <c r="U13" s="839"/>
      <c r="V13" s="839"/>
      <c r="W13" s="839"/>
      <c r="X13" s="839"/>
      <c r="Y13" s="839"/>
      <c r="Z13" s="839"/>
      <c r="AA13" s="839"/>
      <c r="AB13" s="839"/>
      <c r="AC13" s="839"/>
      <c r="AD13" s="839"/>
      <c r="AE13" s="839"/>
      <c r="AF13" s="839"/>
      <c r="AG13" s="839"/>
      <c r="AH13" s="839"/>
      <c r="AI13" s="839"/>
      <c r="AJ13" s="839"/>
      <c r="AK13" s="839"/>
      <c r="AL13" s="839"/>
      <c r="AM13" s="839"/>
      <c r="AN13" s="83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</row>
    <row r="14" spans="17:54" s="52" customFormat="1" ht="25.5" customHeight="1">
      <c r="Q14" s="839"/>
      <c r="R14" s="839"/>
      <c r="S14" s="839"/>
      <c r="T14" s="839"/>
      <c r="U14" s="839"/>
      <c r="V14" s="839"/>
      <c r="W14" s="839"/>
      <c r="X14" s="839"/>
      <c r="Y14" s="839"/>
      <c r="Z14" s="839"/>
      <c r="AA14" s="839"/>
      <c r="AB14" s="839"/>
      <c r="AC14" s="839"/>
      <c r="AD14" s="839"/>
      <c r="AE14" s="839"/>
      <c r="AF14" s="839"/>
      <c r="AG14" s="839"/>
      <c r="AH14" s="839"/>
      <c r="AI14" s="839"/>
      <c r="AJ14" s="839"/>
      <c r="AK14" s="839"/>
      <c r="AL14" s="839"/>
      <c r="AM14" s="839"/>
      <c r="AN14" s="839"/>
      <c r="AO14" s="840" t="s">
        <v>160</v>
      </c>
      <c r="AP14" s="840"/>
      <c r="AQ14" s="840"/>
      <c r="AR14" s="840"/>
      <c r="AS14" s="840"/>
      <c r="AT14" s="840"/>
      <c r="AU14" s="840"/>
      <c r="AV14" s="840"/>
      <c r="AW14" s="840"/>
      <c r="AX14" s="840"/>
      <c r="AY14" s="840"/>
      <c r="AZ14" s="840"/>
      <c r="BA14" s="840"/>
      <c r="BB14" s="69"/>
    </row>
    <row r="15" spans="17:54" s="52" customFormat="1" ht="26.25" customHeight="1">
      <c r="Q15" s="831" t="s">
        <v>159</v>
      </c>
      <c r="R15" s="832"/>
      <c r="S15" s="832"/>
      <c r="T15" s="832"/>
      <c r="U15" s="832"/>
      <c r="V15" s="832"/>
      <c r="W15" s="832"/>
      <c r="X15" s="832"/>
      <c r="Y15" s="832"/>
      <c r="Z15" s="832"/>
      <c r="AA15" s="832"/>
      <c r="AB15" s="832"/>
      <c r="AC15" s="832"/>
      <c r="AD15" s="832"/>
      <c r="AE15" s="832"/>
      <c r="AF15" s="832"/>
      <c r="AG15" s="832"/>
      <c r="AH15" s="832"/>
      <c r="AI15" s="832"/>
      <c r="AJ15" s="832"/>
      <c r="AK15" s="832"/>
      <c r="AL15" s="832"/>
      <c r="AM15" s="832"/>
      <c r="AN15" s="832"/>
      <c r="AO15" s="840"/>
      <c r="AP15" s="840"/>
      <c r="AQ15" s="840"/>
      <c r="AR15" s="840"/>
      <c r="AS15" s="840"/>
      <c r="AT15" s="840"/>
      <c r="AU15" s="840"/>
      <c r="AV15" s="840"/>
      <c r="AW15" s="840"/>
      <c r="AX15" s="840"/>
      <c r="AY15" s="840"/>
      <c r="AZ15" s="840"/>
      <c r="BA15" s="840"/>
      <c r="BB15" s="69"/>
    </row>
    <row r="16" spans="42:54" s="52" customFormat="1" ht="18.75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5.5">
      <c r="B17" s="838" t="s">
        <v>227</v>
      </c>
      <c r="C17" s="838"/>
      <c r="D17" s="838"/>
      <c r="E17" s="838"/>
      <c r="F17" s="838"/>
      <c r="G17" s="838"/>
      <c r="H17" s="838"/>
      <c r="I17" s="838"/>
      <c r="J17" s="838"/>
      <c r="K17" s="838"/>
      <c r="L17" s="838"/>
      <c r="M17" s="838"/>
      <c r="N17" s="838"/>
      <c r="O17" s="838"/>
      <c r="P17" s="838"/>
      <c r="Q17" s="838"/>
      <c r="R17" s="838"/>
      <c r="S17" s="838"/>
      <c r="T17" s="838"/>
      <c r="U17" s="838"/>
      <c r="V17" s="838"/>
      <c r="W17" s="838"/>
      <c r="X17" s="838"/>
      <c r="Y17" s="838"/>
      <c r="Z17" s="838"/>
      <c r="AA17" s="838"/>
      <c r="AB17" s="838"/>
      <c r="AC17" s="838"/>
      <c r="AD17" s="838"/>
      <c r="AE17" s="838"/>
      <c r="AF17" s="838"/>
      <c r="AG17" s="838"/>
      <c r="AH17" s="838"/>
      <c r="AI17" s="838"/>
      <c r="AJ17" s="838"/>
      <c r="AK17" s="838"/>
      <c r="AL17" s="838"/>
      <c r="AM17" s="838"/>
      <c r="AN17" s="838"/>
      <c r="AO17" s="838"/>
      <c r="AP17" s="838"/>
      <c r="AQ17" s="838"/>
      <c r="AR17" s="838"/>
      <c r="AS17" s="838"/>
      <c r="AT17" s="838"/>
      <c r="AU17" s="838"/>
      <c r="AV17" s="838"/>
      <c r="AW17" s="838"/>
      <c r="AX17" s="838"/>
      <c r="AY17" s="838"/>
      <c r="AZ17" s="838"/>
      <c r="BA17" s="838"/>
      <c r="BB17" s="838"/>
    </row>
    <row r="18" spans="2:54" s="52" customFormat="1" ht="25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92"/>
      <c r="D20" s="92"/>
      <c r="E20" s="92"/>
      <c r="F20" s="92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63"/>
      <c r="Y20" s="63"/>
      <c r="Z20" s="91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</row>
    <row r="21" spans="2:54" ht="19.5" customHeight="1">
      <c r="B21" s="745" t="s">
        <v>0</v>
      </c>
      <c r="C21" s="720" t="s">
        <v>30</v>
      </c>
      <c r="D21" s="721"/>
      <c r="E21" s="721"/>
      <c r="F21" s="722"/>
      <c r="G21" s="720" t="s">
        <v>31</v>
      </c>
      <c r="H21" s="721"/>
      <c r="I21" s="721"/>
      <c r="J21" s="722"/>
      <c r="K21" s="720" t="s">
        <v>32</v>
      </c>
      <c r="L21" s="721"/>
      <c r="M21" s="721"/>
      <c r="N21" s="721"/>
      <c r="O21" s="722"/>
      <c r="P21" s="720" t="s">
        <v>33</v>
      </c>
      <c r="Q21" s="721"/>
      <c r="R21" s="721"/>
      <c r="S21" s="722"/>
      <c r="T21" s="720" t="s">
        <v>34</v>
      </c>
      <c r="U21" s="721"/>
      <c r="V21" s="721"/>
      <c r="W21" s="721"/>
      <c r="X21" s="722"/>
      <c r="Y21" s="720" t="s">
        <v>35</v>
      </c>
      <c r="Z21" s="721"/>
      <c r="AA21" s="721"/>
      <c r="AB21" s="722"/>
      <c r="AC21" s="720" t="s">
        <v>36</v>
      </c>
      <c r="AD21" s="721"/>
      <c r="AE21" s="721"/>
      <c r="AF21" s="722"/>
      <c r="AG21" s="720" t="s">
        <v>37</v>
      </c>
      <c r="AH21" s="721"/>
      <c r="AI21" s="721"/>
      <c r="AJ21" s="722"/>
      <c r="AK21" s="720" t="s">
        <v>38</v>
      </c>
      <c r="AL21" s="721"/>
      <c r="AM21" s="721"/>
      <c r="AN21" s="721"/>
      <c r="AO21" s="722"/>
      <c r="AP21" s="720" t="s">
        <v>39</v>
      </c>
      <c r="AQ21" s="721"/>
      <c r="AR21" s="721"/>
      <c r="AS21" s="722"/>
      <c r="AT21" s="720" t="s">
        <v>40</v>
      </c>
      <c r="AU21" s="721"/>
      <c r="AV21" s="721"/>
      <c r="AW21" s="721"/>
      <c r="AX21" s="722"/>
      <c r="AY21" s="734" t="s">
        <v>41</v>
      </c>
      <c r="AZ21" s="734"/>
      <c r="BA21" s="734"/>
      <c r="BB21" s="734"/>
    </row>
    <row r="22" spans="2:54" ht="19.5" customHeight="1">
      <c r="B22" s="746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133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182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121" t="s">
        <v>44</v>
      </c>
      <c r="AE23" s="120" t="s">
        <v>44</v>
      </c>
      <c r="AF23" s="120" t="s">
        <v>44</v>
      </c>
      <c r="AG23" s="120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134" t="s">
        <v>183</v>
      </c>
      <c r="AT23" s="134" t="s">
        <v>44</v>
      </c>
      <c r="AU23" s="134" t="s">
        <v>44</v>
      </c>
      <c r="AV23" s="134" t="s">
        <v>44</v>
      </c>
      <c r="AW23" s="134" t="s">
        <v>44</v>
      </c>
      <c r="AX23" s="134" t="s">
        <v>44</v>
      </c>
      <c r="AY23" s="134" t="s">
        <v>44</v>
      </c>
      <c r="AZ23" s="134" t="s">
        <v>44</v>
      </c>
      <c r="BA23" s="134" t="s">
        <v>44</v>
      </c>
      <c r="BB23" s="134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209</v>
      </c>
      <c r="H24" s="64" t="s">
        <v>209</v>
      </c>
      <c r="I24" s="64" t="s">
        <v>209</v>
      </c>
      <c r="J24" s="64" t="s">
        <v>209</v>
      </c>
      <c r="K24" s="64" t="s">
        <v>209</v>
      </c>
      <c r="L24" s="64" t="s">
        <v>209</v>
      </c>
      <c r="M24" s="64" t="s">
        <v>209</v>
      </c>
      <c r="N24" s="64" t="s">
        <v>209</v>
      </c>
      <c r="O24" s="64" t="s">
        <v>209</v>
      </c>
      <c r="P24" s="64" t="s">
        <v>209</v>
      </c>
      <c r="Q24" s="64" t="s">
        <v>209</v>
      </c>
      <c r="R24" s="64" t="s">
        <v>212</v>
      </c>
      <c r="S24" s="64" t="s">
        <v>212</v>
      </c>
      <c r="T24" s="731"/>
      <c r="U24" s="732"/>
      <c r="V24" s="732"/>
      <c r="W24" s="732"/>
      <c r="X24" s="732"/>
      <c r="Y24" s="732"/>
      <c r="Z24" s="732"/>
      <c r="AA24" s="732"/>
      <c r="AB24" s="732"/>
      <c r="AC24" s="732"/>
      <c r="AD24" s="732"/>
      <c r="AE24" s="732"/>
      <c r="AF24" s="732"/>
      <c r="AG24" s="732"/>
      <c r="AH24" s="732"/>
      <c r="AI24" s="732"/>
      <c r="AJ24" s="732"/>
      <c r="AK24" s="732"/>
      <c r="AL24" s="732"/>
      <c r="AM24" s="732"/>
      <c r="AN24" s="732"/>
      <c r="AO24" s="732"/>
      <c r="AP24" s="732"/>
      <c r="AQ24" s="732"/>
      <c r="AR24" s="732"/>
      <c r="AS24" s="732"/>
      <c r="AT24" s="732"/>
      <c r="AU24" s="732"/>
      <c r="AV24" s="732"/>
      <c r="AW24" s="732"/>
      <c r="AX24" s="732"/>
      <c r="AY24" s="732"/>
      <c r="AZ24" s="732"/>
      <c r="BA24" s="732"/>
      <c r="BB24" s="733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744" t="s">
        <v>230</v>
      </c>
      <c r="C26" s="744"/>
      <c r="D26" s="744"/>
      <c r="E26" s="744"/>
      <c r="F26" s="744"/>
      <c r="G26" s="744"/>
      <c r="H26" s="744"/>
      <c r="I26" s="744"/>
      <c r="J26" s="744"/>
      <c r="K26" s="744"/>
      <c r="L26" s="744"/>
      <c r="M26" s="744"/>
      <c r="N26" s="744"/>
      <c r="O26" s="744"/>
      <c r="P26" s="744"/>
      <c r="Q26" s="744"/>
      <c r="R26" s="744"/>
      <c r="S26" s="744"/>
      <c r="T26" s="744"/>
      <c r="U26" s="744"/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  <c r="AF26" s="744"/>
      <c r="AG26" s="744"/>
      <c r="AH26" s="744"/>
      <c r="AI26" s="744"/>
      <c r="AJ26" s="744"/>
      <c r="AK26" s="744"/>
      <c r="AL26" s="744"/>
      <c r="AM26" s="744"/>
      <c r="AN26" s="744"/>
      <c r="AO26" s="744"/>
      <c r="AP26" s="744"/>
      <c r="AQ26" s="744"/>
      <c r="AR26" s="744"/>
      <c r="AS26" s="744"/>
      <c r="AT26" s="744"/>
      <c r="AU26" s="744"/>
      <c r="AV26" s="744"/>
      <c r="AW26" s="744"/>
      <c r="AX26" s="744"/>
      <c r="AY26" s="744"/>
      <c r="AZ26" s="744"/>
      <c r="BA26" s="744"/>
      <c r="BB26" s="744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.75">
      <c r="AW29" s="59"/>
      <c r="AX29" s="59"/>
      <c r="AY29" s="59"/>
      <c r="AZ29" s="59"/>
      <c r="BA29" s="59"/>
    </row>
    <row r="30" spans="2:54" ht="21.75" customHeight="1">
      <c r="B30" s="58" t="s">
        <v>158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828" t="s">
        <v>0</v>
      </c>
      <c r="C32" s="803"/>
      <c r="D32" s="829" t="s">
        <v>45</v>
      </c>
      <c r="E32" s="773"/>
      <c r="F32" s="773"/>
      <c r="G32" s="803"/>
      <c r="H32" s="818" t="s">
        <v>187</v>
      </c>
      <c r="I32" s="819"/>
      <c r="J32" s="820"/>
      <c r="K32" s="747" t="s">
        <v>46</v>
      </c>
      <c r="L32" s="773"/>
      <c r="M32" s="773"/>
      <c r="N32" s="803"/>
      <c r="O32" s="747" t="s">
        <v>157</v>
      </c>
      <c r="P32" s="773"/>
      <c r="Q32" s="803"/>
      <c r="R32" s="747" t="s">
        <v>297</v>
      </c>
      <c r="S32" s="810"/>
      <c r="T32" s="811"/>
      <c r="U32" s="747" t="s">
        <v>47</v>
      </c>
      <c r="V32" s="773"/>
      <c r="W32" s="803"/>
      <c r="X32" s="747" t="s">
        <v>156</v>
      </c>
      <c r="Y32" s="773"/>
      <c r="Z32" s="803"/>
      <c r="AA32" s="49"/>
      <c r="AB32" s="742" t="s">
        <v>155</v>
      </c>
      <c r="AC32" s="743"/>
      <c r="AD32" s="743"/>
      <c r="AE32" s="743"/>
      <c r="AF32" s="743"/>
      <c r="AG32" s="747" t="s">
        <v>181</v>
      </c>
      <c r="AH32" s="748"/>
      <c r="AI32" s="749"/>
      <c r="AJ32" s="747" t="s">
        <v>154</v>
      </c>
      <c r="AK32" s="773"/>
      <c r="AL32" s="749"/>
      <c r="AM32" s="51"/>
      <c r="AN32" s="760" t="s">
        <v>228</v>
      </c>
      <c r="AO32" s="761"/>
      <c r="AP32" s="762"/>
      <c r="AQ32" s="738" t="s">
        <v>233</v>
      </c>
      <c r="AR32" s="739"/>
      <c r="AS32" s="739"/>
      <c r="AT32" s="739"/>
      <c r="AU32" s="739"/>
      <c r="AV32" s="739"/>
      <c r="AW32" s="739"/>
      <c r="AX32" s="739"/>
      <c r="AY32" s="739" t="s">
        <v>181</v>
      </c>
      <c r="AZ32" s="739"/>
      <c r="BA32" s="739"/>
      <c r="BB32" s="785"/>
    </row>
    <row r="33" spans="2:54" ht="15.75" customHeight="1">
      <c r="B33" s="804"/>
      <c r="C33" s="806"/>
      <c r="D33" s="804"/>
      <c r="E33" s="805"/>
      <c r="F33" s="805"/>
      <c r="G33" s="806"/>
      <c r="H33" s="821"/>
      <c r="I33" s="822"/>
      <c r="J33" s="823"/>
      <c r="K33" s="804"/>
      <c r="L33" s="805"/>
      <c r="M33" s="805"/>
      <c r="N33" s="806"/>
      <c r="O33" s="804"/>
      <c r="P33" s="805"/>
      <c r="Q33" s="806"/>
      <c r="R33" s="812"/>
      <c r="S33" s="813"/>
      <c r="T33" s="814"/>
      <c r="U33" s="804"/>
      <c r="V33" s="805"/>
      <c r="W33" s="806"/>
      <c r="X33" s="804"/>
      <c r="Y33" s="805"/>
      <c r="Z33" s="806"/>
      <c r="AA33" s="49"/>
      <c r="AB33" s="743"/>
      <c r="AC33" s="743"/>
      <c r="AD33" s="743"/>
      <c r="AE33" s="743"/>
      <c r="AF33" s="743"/>
      <c r="AG33" s="750"/>
      <c r="AH33" s="751"/>
      <c r="AI33" s="752"/>
      <c r="AJ33" s="774"/>
      <c r="AK33" s="775"/>
      <c r="AL33" s="752"/>
      <c r="AM33" s="50"/>
      <c r="AN33" s="763"/>
      <c r="AO33" s="764"/>
      <c r="AP33" s="765"/>
      <c r="AQ33" s="738"/>
      <c r="AR33" s="739"/>
      <c r="AS33" s="739"/>
      <c r="AT33" s="739"/>
      <c r="AU33" s="739"/>
      <c r="AV33" s="739"/>
      <c r="AW33" s="739"/>
      <c r="AX33" s="739"/>
      <c r="AY33" s="739"/>
      <c r="AZ33" s="739"/>
      <c r="BA33" s="739"/>
      <c r="BB33" s="785"/>
    </row>
    <row r="34" spans="2:54" ht="40.5" customHeight="1">
      <c r="B34" s="774"/>
      <c r="C34" s="807"/>
      <c r="D34" s="774"/>
      <c r="E34" s="775"/>
      <c r="F34" s="775"/>
      <c r="G34" s="807"/>
      <c r="H34" s="824"/>
      <c r="I34" s="825"/>
      <c r="J34" s="826"/>
      <c r="K34" s="774"/>
      <c r="L34" s="775"/>
      <c r="M34" s="775"/>
      <c r="N34" s="807"/>
      <c r="O34" s="774"/>
      <c r="P34" s="775"/>
      <c r="Q34" s="807"/>
      <c r="R34" s="815"/>
      <c r="S34" s="816"/>
      <c r="T34" s="817"/>
      <c r="U34" s="774"/>
      <c r="V34" s="775"/>
      <c r="W34" s="807"/>
      <c r="X34" s="774"/>
      <c r="Y34" s="775"/>
      <c r="Z34" s="807"/>
      <c r="AA34" s="49"/>
      <c r="AB34" s="725" t="s">
        <v>152</v>
      </c>
      <c r="AC34" s="726"/>
      <c r="AD34" s="726"/>
      <c r="AE34" s="726"/>
      <c r="AF34" s="727"/>
      <c r="AG34" s="735">
        <v>1</v>
      </c>
      <c r="AH34" s="736"/>
      <c r="AI34" s="737"/>
      <c r="AJ34" s="735" t="s">
        <v>211</v>
      </c>
      <c r="AK34" s="736"/>
      <c r="AL34" s="737"/>
      <c r="AM34" s="50"/>
      <c r="AN34" s="763"/>
      <c r="AO34" s="764"/>
      <c r="AP34" s="765"/>
      <c r="AQ34" s="738"/>
      <c r="AR34" s="739"/>
      <c r="AS34" s="739"/>
      <c r="AT34" s="739"/>
      <c r="AU34" s="739"/>
      <c r="AV34" s="739"/>
      <c r="AW34" s="739"/>
      <c r="AX34" s="739"/>
      <c r="AY34" s="739"/>
      <c r="AZ34" s="739"/>
      <c r="BA34" s="739"/>
      <c r="BB34" s="785"/>
    </row>
    <row r="35" spans="2:54" s="101" customFormat="1" ht="39" customHeight="1">
      <c r="B35" s="758">
        <v>1</v>
      </c>
      <c r="C35" s="759"/>
      <c r="D35" s="758">
        <v>33</v>
      </c>
      <c r="E35" s="758"/>
      <c r="F35" s="758"/>
      <c r="G35" s="758"/>
      <c r="H35" s="758">
        <v>6</v>
      </c>
      <c r="I35" s="758"/>
      <c r="J35" s="758"/>
      <c r="K35" s="735" t="s">
        <v>210</v>
      </c>
      <c r="L35" s="808"/>
      <c r="M35" s="808"/>
      <c r="N35" s="809"/>
      <c r="O35" s="758"/>
      <c r="P35" s="759"/>
      <c r="Q35" s="759"/>
      <c r="R35" s="778"/>
      <c r="S35" s="793"/>
      <c r="T35" s="793"/>
      <c r="U35" s="758">
        <v>13</v>
      </c>
      <c r="V35" s="759"/>
      <c r="W35" s="759"/>
      <c r="X35" s="758">
        <v>52</v>
      </c>
      <c r="Y35" s="759"/>
      <c r="Z35" s="759"/>
      <c r="AA35" s="99"/>
      <c r="AB35" s="728"/>
      <c r="AC35" s="729"/>
      <c r="AD35" s="729"/>
      <c r="AE35" s="729"/>
      <c r="AF35" s="730"/>
      <c r="AG35" s="755">
        <v>3</v>
      </c>
      <c r="AH35" s="756"/>
      <c r="AI35" s="757"/>
      <c r="AJ35" s="755" t="s">
        <v>213</v>
      </c>
      <c r="AK35" s="756"/>
      <c r="AL35" s="757"/>
      <c r="AM35" s="100"/>
      <c r="AN35" s="766"/>
      <c r="AO35" s="767"/>
      <c r="AP35" s="768"/>
      <c r="AQ35" s="740"/>
      <c r="AR35" s="741"/>
      <c r="AS35" s="741"/>
      <c r="AT35" s="741"/>
      <c r="AU35" s="741"/>
      <c r="AV35" s="741"/>
      <c r="AW35" s="741"/>
      <c r="AX35" s="741"/>
      <c r="AY35" s="739"/>
      <c r="AZ35" s="739"/>
      <c r="BA35" s="739"/>
      <c r="BB35" s="785"/>
    </row>
    <row r="36" spans="2:54" s="101" customFormat="1" ht="27" customHeight="1">
      <c r="B36" s="758">
        <v>2</v>
      </c>
      <c r="C36" s="759"/>
      <c r="D36" s="735"/>
      <c r="E36" s="736"/>
      <c r="F36" s="736"/>
      <c r="G36" s="827"/>
      <c r="H36" s="758"/>
      <c r="I36" s="759"/>
      <c r="J36" s="759"/>
      <c r="K36" s="758" t="s">
        <v>214</v>
      </c>
      <c r="L36" s="759"/>
      <c r="M36" s="759"/>
      <c r="N36" s="759"/>
      <c r="O36" s="758">
        <v>11</v>
      </c>
      <c r="P36" s="759"/>
      <c r="Q36" s="759"/>
      <c r="R36" s="778">
        <v>2</v>
      </c>
      <c r="S36" s="793"/>
      <c r="T36" s="793"/>
      <c r="U36" s="758"/>
      <c r="V36" s="759"/>
      <c r="W36" s="759"/>
      <c r="X36" s="758">
        <v>17</v>
      </c>
      <c r="Y36" s="759"/>
      <c r="Z36" s="759"/>
      <c r="AA36" s="99"/>
      <c r="AB36" s="753"/>
      <c r="AC36" s="756"/>
      <c r="AD36" s="756"/>
      <c r="AE36" s="756"/>
      <c r="AF36" s="756"/>
      <c r="AG36" s="753"/>
      <c r="AH36" s="753"/>
      <c r="AI36" s="753"/>
      <c r="AJ36" s="753"/>
      <c r="AK36" s="753"/>
      <c r="AL36" s="753"/>
      <c r="AM36" s="102"/>
      <c r="AN36" s="755">
        <v>1</v>
      </c>
      <c r="AO36" s="753"/>
      <c r="AP36" s="769"/>
      <c r="AQ36" s="778" t="s">
        <v>229</v>
      </c>
      <c r="AR36" s="778"/>
      <c r="AS36" s="778"/>
      <c r="AT36" s="778"/>
      <c r="AU36" s="778"/>
      <c r="AV36" s="778"/>
      <c r="AW36" s="778"/>
      <c r="AX36" s="778"/>
      <c r="AY36" s="779">
        <v>3</v>
      </c>
      <c r="AZ36" s="780"/>
      <c r="BA36" s="780"/>
      <c r="BB36" s="781"/>
    </row>
    <row r="37" spans="2:54" s="101" customFormat="1" ht="29.25" customHeight="1">
      <c r="B37" s="758" t="s">
        <v>1</v>
      </c>
      <c r="C37" s="759"/>
      <c r="D37" s="758">
        <v>33</v>
      </c>
      <c r="E37" s="759"/>
      <c r="F37" s="759"/>
      <c r="G37" s="759"/>
      <c r="H37" s="758">
        <v>6</v>
      </c>
      <c r="I37" s="759"/>
      <c r="J37" s="759"/>
      <c r="K37" s="758" t="s">
        <v>215</v>
      </c>
      <c r="L37" s="759"/>
      <c r="M37" s="759"/>
      <c r="N37" s="759"/>
      <c r="O37" s="758">
        <v>11</v>
      </c>
      <c r="P37" s="759"/>
      <c r="Q37" s="759"/>
      <c r="R37" s="778">
        <v>2</v>
      </c>
      <c r="S37" s="793"/>
      <c r="T37" s="793"/>
      <c r="U37" s="758">
        <v>13</v>
      </c>
      <c r="V37" s="759"/>
      <c r="W37" s="759"/>
      <c r="X37" s="758">
        <v>69</v>
      </c>
      <c r="Y37" s="759"/>
      <c r="Z37" s="759"/>
      <c r="AA37" s="99"/>
      <c r="AB37" s="790"/>
      <c r="AC37" s="790"/>
      <c r="AD37" s="790"/>
      <c r="AE37" s="790"/>
      <c r="AF37" s="790"/>
      <c r="AG37" s="754"/>
      <c r="AH37" s="754"/>
      <c r="AI37" s="754"/>
      <c r="AJ37" s="754"/>
      <c r="AK37" s="754"/>
      <c r="AL37" s="754"/>
      <c r="AM37" s="103"/>
      <c r="AN37" s="770"/>
      <c r="AO37" s="771"/>
      <c r="AP37" s="772"/>
      <c r="AQ37" s="759"/>
      <c r="AR37" s="759"/>
      <c r="AS37" s="759"/>
      <c r="AT37" s="759"/>
      <c r="AU37" s="759"/>
      <c r="AV37" s="759"/>
      <c r="AW37" s="759"/>
      <c r="AX37" s="759"/>
      <c r="AY37" s="782"/>
      <c r="AZ37" s="783"/>
      <c r="BA37" s="783"/>
      <c r="BB37" s="784"/>
    </row>
    <row r="38" spans="2:54" ht="19.5" customHeight="1">
      <c r="B38" s="802" t="s">
        <v>216</v>
      </c>
      <c r="C38" s="802"/>
      <c r="D38" s="802"/>
      <c r="E38" s="802"/>
      <c r="F38" s="802"/>
      <c r="G38" s="802"/>
      <c r="H38" s="802"/>
      <c r="I38" s="802"/>
      <c r="J38" s="802"/>
      <c r="K38" s="802"/>
      <c r="L38" s="802"/>
      <c r="M38" s="802"/>
      <c r="N38" s="802"/>
      <c r="O38" s="802"/>
      <c r="P38" s="802"/>
      <c r="Q38" s="802"/>
      <c r="R38" s="802"/>
      <c r="S38" s="802"/>
      <c r="T38" s="802"/>
      <c r="U38" s="802"/>
      <c r="V38" s="802"/>
      <c r="W38" s="802"/>
      <c r="X38" s="802"/>
      <c r="Y38" s="802"/>
      <c r="Z38" s="802"/>
      <c r="AA38" s="49"/>
      <c r="AB38" s="791"/>
      <c r="AC38" s="792"/>
      <c r="AD38" s="792"/>
      <c r="AE38" s="792"/>
      <c r="AF38" s="792"/>
      <c r="AG38" s="788"/>
      <c r="AH38" s="789"/>
      <c r="AI38" s="789"/>
      <c r="AJ38" s="798"/>
      <c r="AK38" s="799"/>
      <c r="AL38" s="800"/>
      <c r="AM38" s="48"/>
      <c r="AN38" s="796"/>
      <c r="AO38" s="796"/>
      <c r="AP38" s="796"/>
      <c r="AQ38" s="776"/>
      <c r="AR38" s="776"/>
      <c r="AS38" s="776"/>
      <c r="AT38" s="776"/>
      <c r="AU38" s="776"/>
      <c r="AV38" s="776"/>
      <c r="AW38" s="776"/>
      <c r="AX38" s="776"/>
      <c r="AY38" s="776"/>
      <c r="AZ38" s="776"/>
      <c r="BA38" s="776"/>
      <c r="BB38" s="777"/>
    </row>
    <row r="39" spans="2:54" ht="21.75" customHeight="1">
      <c r="B39" s="797"/>
      <c r="C39" s="795"/>
      <c r="D39" s="786"/>
      <c r="E39" s="787"/>
      <c r="F39" s="787"/>
      <c r="G39" s="787"/>
      <c r="H39" s="797"/>
      <c r="I39" s="795"/>
      <c r="J39" s="795"/>
      <c r="K39" s="794"/>
      <c r="L39" s="795"/>
      <c r="M39" s="795"/>
      <c r="N39" s="795"/>
      <c r="O39" s="786"/>
      <c r="P39" s="787"/>
      <c r="Q39" s="787"/>
      <c r="R39" s="776"/>
      <c r="S39" s="801"/>
      <c r="T39" s="801"/>
      <c r="U39" s="797"/>
      <c r="V39" s="795"/>
      <c r="W39" s="795"/>
      <c r="X39" s="794"/>
      <c r="Y39" s="795"/>
      <c r="Z39" s="795"/>
      <c r="AA39" s="49"/>
      <c r="AB39" s="792"/>
      <c r="AC39" s="792"/>
      <c r="AD39" s="792"/>
      <c r="AE39" s="792"/>
      <c r="AF39" s="792"/>
      <c r="AG39" s="789"/>
      <c r="AH39" s="789"/>
      <c r="AI39" s="789"/>
      <c r="AJ39" s="799"/>
      <c r="AK39" s="799"/>
      <c r="AL39" s="800"/>
      <c r="AM39" s="48"/>
      <c r="AN39" s="796"/>
      <c r="AO39" s="796"/>
      <c r="AP39" s="796"/>
      <c r="AQ39" s="776"/>
      <c r="AR39" s="776"/>
      <c r="AS39" s="776"/>
      <c r="AT39" s="776"/>
      <c r="AU39" s="776"/>
      <c r="AV39" s="776"/>
      <c r="AW39" s="776"/>
      <c r="AX39" s="776"/>
      <c r="AY39" s="776"/>
      <c r="AZ39" s="776"/>
      <c r="BA39" s="776"/>
      <c r="BB39" s="777"/>
    </row>
  </sheetData>
  <sheetProtection selectLockedCells="1" selectUnlockedCells="1"/>
  <mergeCells count="101">
    <mergeCell ref="AO14:BA15"/>
    <mergeCell ref="B3:P3"/>
    <mergeCell ref="AP2:BB4"/>
    <mergeCell ref="Q2:AO2"/>
    <mergeCell ref="B2:P2"/>
    <mergeCell ref="B4:P4"/>
    <mergeCell ref="Q4:AO4"/>
    <mergeCell ref="Q11:AN12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D36:G36"/>
    <mergeCell ref="O32:Q34"/>
    <mergeCell ref="U35:W35"/>
    <mergeCell ref="B32:C34"/>
    <mergeCell ref="D32:G34"/>
    <mergeCell ref="U36:W36"/>
    <mergeCell ref="B35:C35"/>
    <mergeCell ref="B36:C36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X39:Z39"/>
    <mergeCell ref="AN38:AP38"/>
    <mergeCell ref="U39:W39"/>
    <mergeCell ref="AJ38:AL39"/>
    <mergeCell ref="R39:T39"/>
    <mergeCell ref="AN39:AP39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AK21:AO21"/>
    <mergeCell ref="K21:O21"/>
    <mergeCell ref="AO12:BB12"/>
    <mergeCell ref="AO8:BA10"/>
    <mergeCell ref="AB34:AF35"/>
    <mergeCell ref="T24:BB24"/>
    <mergeCell ref="P21:S21"/>
    <mergeCell ref="AP21:AS21"/>
    <mergeCell ref="AY21:BB21"/>
    <mergeCell ref="Y21:AB2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983" t="s">
        <v>83</v>
      </c>
      <c r="B1" s="983"/>
      <c r="C1" s="983"/>
      <c r="D1" s="983"/>
    </row>
    <row r="2" spans="1:17" s="13" customFormat="1" ht="12.75">
      <c r="A2" s="984" t="s">
        <v>59</v>
      </c>
      <c r="B2" s="984"/>
      <c r="C2" s="984"/>
      <c r="D2" s="984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984" t="s">
        <v>60</v>
      </c>
      <c r="B9" s="984"/>
      <c r="C9" s="984"/>
      <c r="D9" s="98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990" t="s">
        <v>61</v>
      </c>
      <c r="B16" s="990"/>
      <c r="C16" s="990"/>
      <c r="D16" s="990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985" t="s">
        <v>73</v>
      </c>
      <c r="B38" s="985"/>
      <c r="C38" s="985"/>
      <c r="D38" s="98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986" t="s">
        <v>74</v>
      </c>
      <c r="B45" s="986"/>
      <c r="C45" s="986"/>
      <c r="D45" s="986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987" t="s">
        <v>91</v>
      </c>
      <c r="B46" s="988"/>
      <c r="C46" s="988"/>
      <c r="D46" s="989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9"/>
  <sheetViews>
    <sheetView tabSelected="1" view="pageBreakPreview" zoomScale="75" zoomScaleSheetLayoutView="75" zoomScalePageLayoutView="0" workbookViewId="0" topLeftCell="A1">
      <selection activeCell="B2" sqref="B2:B7"/>
    </sheetView>
  </sheetViews>
  <sheetFormatPr defaultColWidth="9.00390625" defaultRowHeight="12.75"/>
  <cols>
    <col min="1" max="1" width="11.625" style="123" customWidth="1"/>
    <col min="2" max="2" width="68.375" style="123" customWidth="1"/>
    <col min="3" max="3" width="5.375" style="123" customWidth="1"/>
    <col min="4" max="4" width="6.25390625" style="123" customWidth="1"/>
    <col min="5" max="5" width="5.75390625" style="123" customWidth="1"/>
    <col min="6" max="6" width="5.25390625" style="123" customWidth="1"/>
    <col min="7" max="7" width="6.75390625" style="123" customWidth="1"/>
    <col min="8" max="8" width="8.625" style="123" customWidth="1"/>
    <col min="9" max="10" width="7.875" style="123" customWidth="1"/>
    <col min="11" max="11" width="7.25390625" style="123" customWidth="1"/>
    <col min="12" max="12" width="7.75390625" style="123" customWidth="1"/>
    <col min="13" max="13" width="8.25390625" style="123" customWidth="1"/>
    <col min="14" max="14" width="6.625" style="123" hidden="1" customWidth="1"/>
    <col min="15" max="15" width="6.75390625" style="123" hidden="1" customWidth="1"/>
    <col min="16" max="16" width="6.375" style="126" hidden="1" customWidth="1"/>
    <col min="17" max="18" width="7.625" style="123" customWidth="1"/>
    <col min="19" max="20" width="8.125" style="124" customWidth="1"/>
    <col min="21" max="24" width="9.125" style="13" hidden="1" customWidth="1"/>
    <col min="25" max="25" width="10.625" style="13" hidden="1" customWidth="1"/>
    <col min="26" max="34" width="0" style="0" hidden="1" customWidth="1"/>
  </cols>
  <sheetData>
    <row r="1" spans="1:27" s="161" customFormat="1" ht="19.5" customHeight="1" thickBot="1">
      <c r="A1" s="851" t="s">
        <v>366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505"/>
      <c r="U1" s="160"/>
      <c r="V1" s="160"/>
      <c r="W1" s="160"/>
      <c r="X1" s="160"/>
      <c r="Y1" s="160"/>
      <c r="Z1" s="160"/>
      <c r="AA1" s="160"/>
    </row>
    <row r="2" spans="1:27" s="161" customFormat="1" ht="19.5" customHeight="1">
      <c r="A2" s="864" t="s">
        <v>13</v>
      </c>
      <c r="B2" s="889" t="s">
        <v>10</v>
      </c>
      <c r="C2" s="867" t="s">
        <v>170</v>
      </c>
      <c r="D2" s="868"/>
      <c r="E2" s="867" t="s">
        <v>162</v>
      </c>
      <c r="F2" s="870"/>
      <c r="G2" s="883" t="s">
        <v>20</v>
      </c>
      <c r="H2" s="895" t="s">
        <v>2</v>
      </c>
      <c r="I2" s="867"/>
      <c r="J2" s="867"/>
      <c r="K2" s="867"/>
      <c r="L2" s="867"/>
      <c r="M2" s="852" t="s">
        <v>147</v>
      </c>
      <c r="N2" s="867" t="s">
        <v>146</v>
      </c>
      <c r="O2" s="867"/>
      <c r="P2" s="870"/>
      <c r="Q2" s="896" t="s">
        <v>50</v>
      </c>
      <c r="R2" s="867"/>
      <c r="S2" s="867"/>
      <c r="T2" s="897"/>
      <c r="U2" s="162"/>
      <c r="V2" s="162"/>
      <c r="W2" s="162"/>
      <c r="X2" s="162"/>
      <c r="Y2" s="162"/>
      <c r="Z2" s="162"/>
      <c r="AA2" s="160"/>
    </row>
    <row r="3" spans="1:26" s="161" customFormat="1" ht="23.25" customHeight="1">
      <c r="A3" s="865"/>
      <c r="B3" s="857"/>
      <c r="C3" s="869"/>
      <c r="D3" s="869"/>
      <c r="E3" s="871"/>
      <c r="F3" s="872"/>
      <c r="G3" s="884"/>
      <c r="H3" s="855" t="s">
        <v>3</v>
      </c>
      <c r="I3" s="857" t="s">
        <v>4</v>
      </c>
      <c r="J3" s="857"/>
      <c r="K3" s="857"/>
      <c r="L3" s="857"/>
      <c r="M3" s="853"/>
      <c r="N3" s="871"/>
      <c r="O3" s="871"/>
      <c r="P3" s="872"/>
      <c r="Q3" s="898"/>
      <c r="R3" s="871"/>
      <c r="S3" s="871"/>
      <c r="T3" s="899"/>
      <c r="U3" s="162"/>
      <c r="V3" s="162"/>
      <c r="W3" s="162"/>
      <c r="X3" s="162"/>
      <c r="Y3" s="162"/>
      <c r="Z3" s="162"/>
    </row>
    <row r="4" spans="1:25" s="161" customFormat="1" ht="24" customHeight="1">
      <c r="A4" s="865"/>
      <c r="B4" s="857"/>
      <c r="C4" s="886" t="s">
        <v>5</v>
      </c>
      <c r="D4" s="853" t="s">
        <v>6</v>
      </c>
      <c r="E4" s="891" t="s">
        <v>163</v>
      </c>
      <c r="F4" s="859" t="s">
        <v>164</v>
      </c>
      <c r="G4" s="884"/>
      <c r="H4" s="855"/>
      <c r="I4" s="853" t="s">
        <v>1</v>
      </c>
      <c r="J4" s="853" t="s">
        <v>7</v>
      </c>
      <c r="K4" s="853" t="s">
        <v>8</v>
      </c>
      <c r="L4" s="853" t="s">
        <v>9</v>
      </c>
      <c r="M4" s="853"/>
      <c r="N4" s="857" t="s">
        <v>151</v>
      </c>
      <c r="O4" s="857"/>
      <c r="P4" s="858"/>
      <c r="Q4" s="893" t="s">
        <v>151</v>
      </c>
      <c r="R4" s="894"/>
      <c r="S4" s="857" t="s">
        <v>184</v>
      </c>
      <c r="T4" s="900"/>
      <c r="U4" s="160"/>
      <c r="V4" s="160"/>
      <c r="W4" s="160"/>
      <c r="X4" s="160"/>
      <c r="Y4" s="160"/>
    </row>
    <row r="5" spans="1:25" s="161" customFormat="1" ht="18" customHeight="1">
      <c r="A5" s="865"/>
      <c r="B5" s="857"/>
      <c r="C5" s="887"/>
      <c r="D5" s="853"/>
      <c r="E5" s="891"/>
      <c r="F5" s="859"/>
      <c r="G5" s="884"/>
      <c r="H5" s="855"/>
      <c r="I5" s="853"/>
      <c r="J5" s="853"/>
      <c r="K5" s="853"/>
      <c r="L5" s="853"/>
      <c r="M5" s="853"/>
      <c r="N5" s="163">
        <v>1</v>
      </c>
      <c r="O5" s="163">
        <v>2</v>
      </c>
      <c r="P5" s="164">
        <v>3</v>
      </c>
      <c r="Q5" s="991">
        <v>1</v>
      </c>
      <c r="R5" s="163">
        <v>2</v>
      </c>
      <c r="S5" s="166">
        <v>3</v>
      </c>
      <c r="T5" s="167">
        <v>4</v>
      </c>
      <c r="U5" s="160"/>
      <c r="V5" s="160"/>
      <c r="W5" s="160"/>
      <c r="X5" s="160"/>
      <c r="Y5" s="160"/>
    </row>
    <row r="6" spans="1:25" s="161" customFormat="1" ht="8.25" customHeight="1" hidden="1">
      <c r="A6" s="865"/>
      <c r="B6" s="857"/>
      <c r="C6" s="887"/>
      <c r="D6" s="853"/>
      <c r="E6" s="891"/>
      <c r="F6" s="859"/>
      <c r="G6" s="884"/>
      <c r="H6" s="855"/>
      <c r="I6" s="853"/>
      <c r="J6" s="853"/>
      <c r="K6" s="853"/>
      <c r="L6" s="853"/>
      <c r="M6" s="853"/>
      <c r="N6" s="168"/>
      <c r="O6" s="168"/>
      <c r="P6" s="169"/>
      <c r="Q6" s="992"/>
      <c r="R6" s="168"/>
      <c r="S6" s="169"/>
      <c r="T6" s="171"/>
      <c r="U6" s="160"/>
      <c r="V6" s="160"/>
      <c r="W6" s="160"/>
      <c r="X6" s="160"/>
      <c r="Y6" s="160"/>
    </row>
    <row r="7" spans="1:25" s="161" customFormat="1" ht="15" customHeight="1" thickBot="1">
      <c r="A7" s="866"/>
      <c r="B7" s="890"/>
      <c r="C7" s="888"/>
      <c r="D7" s="854"/>
      <c r="E7" s="892"/>
      <c r="F7" s="860"/>
      <c r="G7" s="885"/>
      <c r="H7" s="856"/>
      <c r="I7" s="854"/>
      <c r="J7" s="854"/>
      <c r="K7" s="854"/>
      <c r="L7" s="854"/>
      <c r="M7" s="854"/>
      <c r="N7" s="172">
        <v>18</v>
      </c>
      <c r="O7" s="172">
        <v>11</v>
      </c>
      <c r="P7" s="173">
        <v>11</v>
      </c>
      <c r="Q7" s="993">
        <v>15</v>
      </c>
      <c r="R7" s="175">
        <v>18</v>
      </c>
      <c r="S7" s="176">
        <v>15</v>
      </c>
      <c r="T7" s="177">
        <v>18</v>
      </c>
      <c r="U7" s="160"/>
      <c r="V7" s="160"/>
      <c r="W7" s="160"/>
      <c r="X7" s="160"/>
      <c r="Y7" s="160"/>
    </row>
    <row r="8" spans="1:25" s="161" customFormat="1" ht="19.5" customHeight="1" thickBot="1">
      <c r="A8" s="178">
        <v>1</v>
      </c>
      <c r="B8" s="179">
        <v>2</v>
      </c>
      <c r="C8" s="179">
        <v>3</v>
      </c>
      <c r="D8" s="179">
        <v>4</v>
      </c>
      <c r="E8" s="179">
        <v>5</v>
      </c>
      <c r="F8" s="180">
        <v>6</v>
      </c>
      <c r="G8" s="181">
        <v>7</v>
      </c>
      <c r="H8" s="182">
        <v>8</v>
      </c>
      <c r="I8" s="179">
        <v>9</v>
      </c>
      <c r="J8" s="179">
        <v>10</v>
      </c>
      <c r="K8" s="179">
        <v>11</v>
      </c>
      <c r="L8" s="179">
        <v>12</v>
      </c>
      <c r="M8" s="179">
        <v>13</v>
      </c>
      <c r="N8" s="179">
        <v>27</v>
      </c>
      <c r="O8" s="179">
        <v>28</v>
      </c>
      <c r="P8" s="183">
        <v>29</v>
      </c>
      <c r="Q8" s="994">
        <v>14</v>
      </c>
      <c r="R8" s="185">
        <v>15</v>
      </c>
      <c r="S8" s="186">
        <v>16</v>
      </c>
      <c r="T8" s="187">
        <v>17</v>
      </c>
      <c r="U8" s="160"/>
      <c r="V8" s="160"/>
      <c r="W8" s="160"/>
      <c r="X8" s="160"/>
      <c r="Y8" s="160"/>
    </row>
    <row r="9" spans="1:25" s="189" customFormat="1" ht="19.5" customHeight="1" thickBot="1">
      <c r="A9" s="878" t="s">
        <v>174</v>
      </c>
      <c r="B9" s="879"/>
      <c r="C9" s="879"/>
      <c r="D9" s="879"/>
      <c r="E9" s="879"/>
      <c r="F9" s="879"/>
      <c r="G9" s="879"/>
      <c r="H9" s="879"/>
      <c r="I9" s="879"/>
      <c r="J9" s="879"/>
      <c r="K9" s="879"/>
      <c r="L9" s="879"/>
      <c r="M9" s="879"/>
      <c r="N9" s="879"/>
      <c r="O9" s="879"/>
      <c r="P9" s="879"/>
      <c r="Q9" s="879"/>
      <c r="R9" s="879"/>
      <c r="S9" s="879"/>
      <c r="T9" s="880"/>
      <c r="U9" s="188"/>
      <c r="V9" s="188"/>
      <c r="W9" s="188"/>
      <c r="X9" s="188"/>
      <c r="Y9" s="188"/>
    </row>
    <row r="10" spans="1:25" s="161" customFormat="1" ht="19.5" customHeight="1" thickBot="1">
      <c r="A10" s="875" t="s">
        <v>188</v>
      </c>
      <c r="B10" s="876"/>
      <c r="C10" s="876"/>
      <c r="D10" s="876"/>
      <c r="E10" s="876"/>
      <c r="F10" s="876"/>
      <c r="G10" s="876"/>
      <c r="H10" s="907"/>
      <c r="I10" s="907"/>
      <c r="J10" s="907"/>
      <c r="K10" s="907"/>
      <c r="L10" s="907"/>
      <c r="M10" s="907"/>
      <c r="N10" s="876"/>
      <c r="O10" s="876"/>
      <c r="P10" s="876"/>
      <c r="Q10" s="876"/>
      <c r="R10" s="876"/>
      <c r="S10" s="876"/>
      <c r="T10" s="877"/>
      <c r="U10" s="160"/>
      <c r="V10" s="160"/>
      <c r="W10" s="160"/>
      <c r="X10" s="160"/>
      <c r="Y10" s="160"/>
    </row>
    <row r="11" spans="1:25" s="194" customFormat="1" ht="19.5" customHeight="1">
      <c r="A11" s="510" t="s">
        <v>175</v>
      </c>
      <c r="B11" s="511" t="s">
        <v>23</v>
      </c>
      <c r="C11" s="512"/>
      <c r="D11" s="513"/>
      <c r="E11" s="513"/>
      <c r="F11" s="514"/>
      <c r="G11" s="515">
        <v>3</v>
      </c>
      <c r="H11" s="512"/>
      <c r="I11" s="513"/>
      <c r="J11" s="513"/>
      <c r="K11" s="513"/>
      <c r="L11" s="513"/>
      <c r="M11" s="516"/>
      <c r="N11" s="517"/>
      <c r="O11" s="513"/>
      <c r="P11" s="518"/>
      <c r="Q11" s="995"/>
      <c r="R11" s="519"/>
      <c r="S11" s="520"/>
      <c r="T11" s="519"/>
      <c r="U11" s="193" t="s">
        <v>319</v>
      </c>
      <c r="V11" s="193"/>
      <c r="W11" s="193"/>
      <c r="X11" s="193"/>
      <c r="Y11" s="193"/>
    </row>
    <row r="12" spans="1:25" s="194" customFormat="1" ht="19.5" customHeight="1">
      <c r="A12" s="288"/>
      <c r="B12" s="521" t="s">
        <v>23</v>
      </c>
      <c r="C12" s="522"/>
      <c r="D12" s="523">
        <v>1</v>
      </c>
      <c r="E12" s="523"/>
      <c r="F12" s="524"/>
      <c r="G12" s="525">
        <v>2</v>
      </c>
      <c r="H12" s="522">
        <f>G12*30</f>
        <v>60</v>
      </c>
      <c r="I12" s="523">
        <f>J12+K12+L12</f>
        <v>30</v>
      </c>
      <c r="J12" s="523">
        <v>30</v>
      </c>
      <c r="K12" s="523"/>
      <c r="L12" s="523"/>
      <c r="M12" s="526">
        <f>H12-I12</f>
        <v>30</v>
      </c>
      <c r="N12" s="527"/>
      <c r="O12" s="291"/>
      <c r="P12" s="528"/>
      <c r="Q12" s="97">
        <v>2</v>
      </c>
      <c r="R12" s="530"/>
      <c r="S12" s="531"/>
      <c r="T12" s="530"/>
      <c r="U12" s="193"/>
      <c r="V12" s="193"/>
      <c r="W12" s="193"/>
      <c r="X12" s="193"/>
      <c r="Y12" s="193"/>
    </row>
    <row r="13" spans="1:25" s="194" customFormat="1" ht="19.5" customHeight="1">
      <c r="A13" s="288"/>
      <c r="B13" s="521" t="s">
        <v>23</v>
      </c>
      <c r="C13" s="522"/>
      <c r="D13" s="523">
        <v>2</v>
      </c>
      <c r="E13" s="523"/>
      <c r="F13" s="524"/>
      <c r="G13" s="525">
        <v>1</v>
      </c>
      <c r="H13" s="522">
        <f>G13*30</f>
        <v>30</v>
      </c>
      <c r="I13" s="523">
        <f>J13+K13+L13</f>
        <v>18</v>
      </c>
      <c r="J13" s="523">
        <v>18</v>
      </c>
      <c r="K13" s="523"/>
      <c r="L13" s="523"/>
      <c r="M13" s="526">
        <f>H13-I13</f>
        <v>12</v>
      </c>
      <c r="N13" s="527"/>
      <c r="O13" s="291"/>
      <c r="P13" s="528"/>
      <c r="Q13" s="97"/>
      <c r="R13" s="530">
        <v>1</v>
      </c>
      <c r="S13" s="531"/>
      <c r="T13" s="530"/>
      <c r="U13" s="193"/>
      <c r="V13" s="193"/>
      <c r="W13" s="193"/>
      <c r="X13" s="193"/>
      <c r="Y13" s="193"/>
    </row>
    <row r="14" spans="1:25" s="334" customFormat="1" ht="19.5" customHeight="1">
      <c r="A14" s="288" t="s">
        <v>256</v>
      </c>
      <c r="B14" s="521" t="s">
        <v>268</v>
      </c>
      <c r="C14" s="532"/>
      <c r="D14" s="533">
        <v>1</v>
      </c>
      <c r="E14" s="533"/>
      <c r="F14" s="534"/>
      <c r="G14" s="535">
        <v>3</v>
      </c>
      <c r="H14" s="522">
        <f>G14*30</f>
        <v>90</v>
      </c>
      <c r="I14" s="523">
        <f>J14+K14+L14</f>
        <v>45</v>
      </c>
      <c r="J14" s="536">
        <v>15</v>
      </c>
      <c r="K14" s="536">
        <v>15</v>
      </c>
      <c r="L14" s="536">
        <v>15</v>
      </c>
      <c r="M14" s="537">
        <f>H14-I14</f>
        <v>45</v>
      </c>
      <c r="N14" s="538"/>
      <c r="O14" s="539"/>
      <c r="P14" s="540"/>
      <c r="Q14" s="996">
        <v>3</v>
      </c>
      <c r="R14" s="539"/>
      <c r="S14" s="540"/>
      <c r="T14" s="539"/>
      <c r="U14" s="333"/>
      <c r="V14" s="333"/>
      <c r="W14" s="333"/>
      <c r="X14" s="333"/>
      <c r="Y14" s="333"/>
    </row>
    <row r="15" spans="1:25" s="194" customFormat="1" ht="19.5" customHeight="1" thickBot="1">
      <c r="A15" s="288" t="s">
        <v>176</v>
      </c>
      <c r="B15" s="289" t="s">
        <v>172</v>
      </c>
      <c r="C15" s="541">
        <v>1</v>
      </c>
      <c r="D15" s="542"/>
      <c r="E15" s="542"/>
      <c r="F15" s="543"/>
      <c r="G15" s="535">
        <v>3</v>
      </c>
      <c r="H15" s="522">
        <f>G15*30</f>
        <v>90</v>
      </c>
      <c r="I15" s="523">
        <f>J15+K15+L15</f>
        <v>45</v>
      </c>
      <c r="J15" s="536">
        <v>15</v>
      </c>
      <c r="K15" s="536">
        <v>15</v>
      </c>
      <c r="L15" s="536">
        <v>15</v>
      </c>
      <c r="M15" s="537">
        <f>H15-I15</f>
        <v>45</v>
      </c>
      <c r="N15" s="538"/>
      <c r="O15" s="539"/>
      <c r="P15" s="540"/>
      <c r="Q15" s="997">
        <v>2</v>
      </c>
      <c r="R15" s="544"/>
      <c r="S15" s="545"/>
      <c r="T15" s="544"/>
      <c r="U15" s="193" t="s">
        <v>320</v>
      </c>
      <c r="V15" s="193"/>
      <c r="W15" s="193"/>
      <c r="X15" s="193"/>
      <c r="Y15" s="193"/>
    </row>
    <row r="16" spans="1:25" s="194" customFormat="1" ht="19.5" customHeight="1" thickBot="1">
      <c r="A16" s="881" t="s">
        <v>189</v>
      </c>
      <c r="B16" s="882"/>
      <c r="C16" s="546"/>
      <c r="D16" s="547"/>
      <c r="E16" s="547"/>
      <c r="F16" s="548"/>
      <c r="G16" s="549">
        <f>SUM(G12:G15)</f>
        <v>9</v>
      </c>
      <c r="H16" s="550">
        <f aca="true" t="shared" si="0" ref="H16:T16">SUM(H11:H15)</f>
        <v>270</v>
      </c>
      <c r="I16" s="550">
        <f t="shared" si="0"/>
        <v>138</v>
      </c>
      <c r="J16" s="550">
        <f t="shared" si="0"/>
        <v>78</v>
      </c>
      <c r="K16" s="550">
        <f t="shared" si="0"/>
        <v>30</v>
      </c>
      <c r="L16" s="550">
        <f t="shared" si="0"/>
        <v>30</v>
      </c>
      <c r="M16" s="551">
        <f t="shared" si="0"/>
        <v>132</v>
      </c>
      <c r="N16" s="552">
        <f t="shared" si="0"/>
        <v>0</v>
      </c>
      <c r="O16" s="549">
        <f t="shared" si="0"/>
        <v>0</v>
      </c>
      <c r="P16" s="549">
        <f t="shared" si="0"/>
        <v>0</v>
      </c>
      <c r="Q16" s="115">
        <f t="shared" si="0"/>
        <v>7</v>
      </c>
      <c r="R16" s="549">
        <f t="shared" si="0"/>
        <v>1</v>
      </c>
      <c r="S16" s="549">
        <f t="shared" si="0"/>
        <v>0</v>
      </c>
      <c r="T16" s="549">
        <f t="shared" si="0"/>
        <v>0</v>
      </c>
      <c r="U16" s="193"/>
      <c r="V16" s="193"/>
      <c r="W16" s="193"/>
      <c r="X16" s="193"/>
      <c r="Y16" s="193"/>
    </row>
    <row r="17" spans="1:25" s="194" customFormat="1" ht="19.5" customHeight="1" thickBot="1">
      <c r="A17" s="861" t="s">
        <v>190</v>
      </c>
      <c r="B17" s="862"/>
      <c r="C17" s="862"/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2"/>
      <c r="P17" s="862"/>
      <c r="Q17" s="862"/>
      <c r="R17" s="862"/>
      <c r="S17" s="862"/>
      <c r="T17" s="863"/>
      <c r="U17" s="193"/>
      <c r="V17" s="193"/>
      <c r="W17" s="193"/>
      <c r="X17" s="193"/>
      <c r="Y17" s="193"/>
    </row>
    <row r="18" spans="1:25" s="194" customFormat="1" ht="19.5" customHeight="1">
      <c r="A18" s="553" t="s">
        <v>165</v>
      </c>
      <c r="B18" s="554" t="s">
        <v>269</v>
      </c>
      <c r="C18" s="527">
        <v>1</v>
      </c>
      <c r="D18" s="291"/>
      <c r="E18" s="291"/>
      <c r="F18" s="528"/>
      <c r="G18" s="555">
        <v>5</v>
      </c>
      <c r="H18" s="294">
        <f>G18*30</f>
        <v>150</v>
      </c>
      <c r="I18" s="556">
        <f>SUM(J18:L18)</f>
        <v>60</v>
      </c>
      <c r="J18" s="556">
        <v>30</v>
      </c>
      <c r="K18" s="556">
        <v>15</v>
      </c>
      <c r="L18" s="556">
        <v>15</v>
      </c>
      <c r="M18" s="556">
        <f>H18-I18</f>
        <v>90</v>
      </c>
      <c r="N18" s="557"/>
      <c r="O18" s="557"/>
      <c r="P18" s="558" t="e">
        <f>G18/P2</f>
        <v>#DIV/0!</v>
      </c>
      <c r="Q18" s="998">
        <v>4</v>
      </c>
      <c r="R18" s="298"/>
      <c r="S18" s="559"/>
      <c r="T18" s="298"/>
      <c r="U18" s="193"/>
      <c r="V18" s="193"/>
      <c r="W18" s="193"/>
      <c r="X18" s="193"/>
      <c r="Y18" s="193"/>
    </row>
    <row r="19" spans="1:25" s="194" customFormat="1" ht="19.5" customHeight="1">
      <c r="A19" s="553" t="s">
        <v>168</v>
      </c>
      <c r="B19" s="560" t="s">
        <v>298</v>
      </c>
      <c r="C19" s="498"/>
      <c r="D19" s="523">
        <v>1</v>
      </c>
      <c r="E19" s="523"/>
      <c r="F19" s="561"/>
      <c r="G19" s="562">
        <v>4.5</v>
      </c>
      <c r="H19" s="294">
        <f>G19*30</f>
        <v>135</v>
      </c>
      <c r="I19" s="495">
        <f>SUM(J19:L19)</f>
        <v>45</v>
      </c>
      <c r="J19" s="495">
        <v>30</v>
      </c>
      <c r="K19" s="495">
        <v>15</v>
      </c>
      <c r="L19" s="495"/>
      <c r="M19" s="495">
        <f>H19-I19</f>
        <v>90</v>
      </c>
      <c r="N19" s="501"/>
      <c r="O19" s="501"/>
      <c r="P19" s="502" t="e">
        <f>G19/P3</f>
        <v>#DIV/0!</v>
      </c>
      <c r="Q19" s="999">
        <v>3</v>
      </c>
      <c r="R19" s="536"/>
      <c r="S19" s="559"/>
      <c r="T19" s="536"/>
      <c r="U19" s="193"/>
      <c r="V19" s="193"/>
      <c r="W19" s="193"/>
      <c r="X19" s="193"/>
      <c r="Y19" s="193"/>
    </row>
    <row r="20" spans="1:25" s="194" customFormat="1" ht="19.5" customHeight="1">
      <c r="A20" s="553" t="s">
        <v>169</v>
      </c>
      <c r="B20" s="560" t="s">
        <v>270</v>
      </c>
      <c r="C20" s="563">
        <v>2</v>
      </c>
      <c r="D20" s="495"/>
      <c r="E20" s="495"/>
      <c r="F20" s="496"/>
      <c r="G20" s="497">
        <v>5.5</v>
      </c>
      <c r="H20" s="294">
        <f>G20*30</f>
        <v>165</v>
      </c>
      <c r="I20" s="495">
        <f>SUM(J20:L20)</f>
        <v>54</v>
      </c>
      <c r="J20" s="495">
        <v>36</v>
      </c>
      <c r="K20" s="495">
        <v>18</v>
      </c>
      <c r="L20" s="495"/>
      <c r="M20" s="495">
        <f>H20-I20</f>
        <v>111</v>
      </c>
      <c r="N20" s="501"/>
      <c r="O20" s="501"/>
      <c r="P20" s="502" t="e">
        <f>G20/P2</f>
        <v>#DIV/0!</v>
      </c>
      <c r="Q20" s="998"/>
      <c r="R20" s="298">
        <v>3</v>
      </c>
      <c r="S20" s="559"/>
      <c r="T20" s="536"/>
      <c r="U20" s="193"/>
      <c r="V20" s="193"/>
      <c r="W20" s="193"/>
      <c r="X20" s="193"/>
      <c r="Y20" s="193"/>
    </row>
    <row r="21" spans="1:25" s="194" customFormat="1" ht="30" customHeight="1">
      <c r="A21" s="553" t="s">
        <v>177</v>
      </c>
      <c r="B21" s="560" t="s">
        <v>271</v>
      </c>
      <c r="C21" s="563"/>
      <c r="D21" s="495"/>
      <c r="E21" s="495">
        <v>2</v>
      </c>
      <c r="F21" s="496"/>
      <c r="G21" s="562">
        <v>1</v>
      </c>
      <c r="H21" s="294">
        <f>G21*30</f>
        <v>30</v>
      </c>
      <c r="I21" s="495">
        <f>SUM(J21:L21)</f>
        <v>18</v>
      </c>
      <c r="J21" s="495"/>
      <c r="K21" s="495"/>
      <c r="L21" s="495">
        <v>18</v>
      </c>
      <c r="M21" s="495">
        <f>H21-I21</f>
        <v>12</v>
      </c>
      <c r="N21" s="501"/>
      <c r="O21" s="501"/>
      <c r="P21" s="502">
        <f>G21/11</f>
        <v>0.09090909090909091</v>
      </c>
      <c r="Q21" s="999"/>
      <c r="R21" s="536">
        <v>1</v>
      </c>
      <c r="S21" s="559"/>
      <c r="T21" s="536"/>
      <c r="U21" s="193"/>
      <c r="V21" s="193"/>
      <c r="W21" s="193"/>
      <c r="X21" s="193"/>
      <c r="Y21" s="193"/>
    </row>
    <row r="22" spans="1:25" s="492" customFormat="1" ht="19.5" customHeight="1" thickBot="1">
      <c r="A22" s="564" t="s">
        <v>217</v>
      </c>
      <c r="B22" s="565" t="s">
        <v>300</v>
      </c>
      <c r="C22" s="566">
        <v>1</v>
      </c>
      <c r="D22" s="567"/>
      <c r="E22" s="567"/>
      <c r="F22" s="568"/>
      <c r="G22" s="569">
        <v>5</v>
      </c>
      <c r="H22" s="570">
        <f>G22*30</f>
        <v>150</v>
      </c>
      <c r="I22" s="567">
        <f>SUM(J22:L22)</f>
        <v>45</v>
      </c>
      <c r="J22" s="567">
        <v>15</v>
      </c>
      <c r="K22" s="567">
        <v>15</v>
      </c>
      <c r="L22" s="567">
        <v>15</v>
      </c>
      <c r="M22" s="567">
        <f>H22-I22</f>
        <v>105</v>
      </c>
      <c r="N22" s="571"/>
      <c r="O22" s="571"/>
      <c r="P22" s="572" t="e">
        <f>G22/P4</f>
        <v>#DIV/0!</v>
      </c>
      <c r="Q22" s="573">
        <v>3</v>
      </c>
      <c r="R22" s="574"/>
      <c r="S22" s="575"/>
      <c r="T22" s="576"/>
      <c r="U22" s="491"/>
      <c r="V22" s="491"/>
      <c r="W22" s="491"/>
      <c r="X22" s="491"/>
      <c r="Y22" s="491"/>
    </row>
    <row r="23" spans="1:25" s="194" customFormat="1" ht="19.5" customHeight="1" thickBot="1">
      <c r="A23" s="881" t="s">
        <v>192</v>
      </c>
      <c r="B23" s="882"/>
      <c r="C23" s="577"/>
      <c r="D23" s="578"/>
      <c r="E23" s="578"/>
      <c r="F23" s="579"/>
      <c r="G23" s="549">
        <f aca="true" t="shared" si="1" ref="G23:T23">SUM(G18:G22)</f>
        <v>21</v>
      </c>
      <c r="H23" s="549">
        <f t="shared" si="1"/>
        <v>630</v>
      </c>
      <c r="I23" s="549">
        <f t="shared" si="1"/>
        <v>222</v>
      </c>
      <c r="J23" s="549">
        <f t="shared" si="1"/>
        <v>111</v>
      </c>
      <c r="K23" s="549">
        <f t="shared" si="1"/>
        <v>63</v>
      </c>
      <c r="L23" s="549">
        <f t="shared" si="1"/>
        <v>48</v>
      </c>
      <c r="M23" s="549">
        <f t="shared" si="1"/>
        <v>408</v>
      </c>
      <c r="N23" s="549">
        <f t="shared" si="1"/>
        <v>0</v>
      </c>
      <c r="O23" s="549">
        <f t="shared" si="1"/>
        <v>0</v>
      </c>
      <c r="P23" s="549" t="e">
        <f t="shared" si="1"/>
        <v>#DIV/0!</v>
      </c>
      <c r="Q23" s="115">
        <f t="shared" si="1"/>
        <v>10</v>
      </c>
      <c r="R23" s="549">
        <f t="shared" si="1"/>
        <v>4</v>
      </c>
      <c r="S23" s="549">
        <f t="shared" si="1"/>
        <v>0</v>
      </c>
      <c r="T23" s="549">
        <f t="shared" si="1"/>
        <v>0</v>
      </c>
      <c r="U23" s="228"/>
      <c r="V23" s="228"/>
      <c r="W23" s="228"/>
      <c r="X23" s="228"/>
      <c r="Y23" s="193"/>
    </row>
    <row r="24" spans="1:25" s="194" customFormat="1" ht="19.5" customHeight="1" thickBot="1">
      <c r="A24" s="932" t="s">
        <v>234</v>
      </c>
      <c r="B24" s="933"/>
      <c r="C24" s="933"/>
      <c r="D24" s="933"/>
      <c r="E24" s="933"/>
      <c r="F24" s="933"/>
      <c r="G24" s="933"/>
      <c r="H24" s="933"/>
      <c r="I24" s="933"/>
      <c r="J24" s="933"/>
      <c r="K24" s="933"/>
      <c r="L24" s="933"/>
      <c r="M24" s="933"/>
      <c r="N24" s="933"/>
      <c r="O24" s="933"/>
      <c r="P24" s="933"/>
      <c r="Q24" s="933"/>
      <c r="R24" s="933"/>
      <c r="S24" s="933"/>
      <c r="T24" s="934"/>
      <c r="U24" s="228"/>
      <c r="V24" s="228"/>
      <c r="W24" s="228"/>
      <c r="X24" s="228"/>
      <c r="Y24" s="193"/>
    </row>
    <row r="25" spans="1:25" s="194" customFormat="1" ht="30.75" customHeight="1">
      <c r="A25" s="288" t="s">
        <v>171</v>
      </c>
      <c r="B25" s="521" t="s">
        <v>267</v>
      </c>
      <c r="C25" s="297">
        <v>1</v>
      </c>
      <c r="D25" s="298"/>
      <c r="E25" s="298"/>
      <c r="F25" s="580"/>
      <c r="G25" s="535">
        <v>4.5</v>
      </c>
      <c r="H25" s="529">
        <f aca="true" t="shared" si="2" ref="H25:H32">G25*30</f>
        <v>135</v>
      </c>
      <c r="I25" s="298">
        <f>J25+L25</f>
        <v>60</v>
      </c>
      <c r="J25" s="298">
        <v>30</v>
      </c>
      <c r="K25" s="298"/>
      <c r="L25" s="298">
        <v>30</v>
      </c>
      <c r="M25" s="298">
        <f>H25-I25</f>
        <v>75</v>
      </c>
      <c r="N25" s="530"/>
      <c r="O25" s="530"/>
      <c r="P25" s="531"/>
      <c r="Q25" s="1000">
        <v>4</v>
      </c>
      <c r="R25" s="581"/>
      <c r="S25" s="582"/>
      <c r="T25" s="583"/>
      <c r="U25" s="228"/>
      <c r="V25" s="228"/>
      <c r="W25" s="228"/>
      <c r="X25" s="228"/>
      <c r="Y25" s="193"/>
    </row>
    <row r="26" spans="1:25" s="194" customFormat="1" ht="19.5" customHeight="1">
      <c r="A26" s="288" t="s">
        <v>248</v>
      </c>
      <c r="B26" s="289" t="s">
        <v>237</v>
      </c>
      <c r="C26" s="304"/>
      <c r="D26" s="584" t="s">
        <v>236</v>
      </c>
      <c r="E26" s="584"/>
      <c r="F26" s="300"/>
      <c r="G26" s="535">
        <v>3</v>
      </c>
      <c r="H26" s="585">
        <f t="shared" si="2"/>
        <v>90</v>
      </c>
      <c r="I26" s="586">
        <f>SUM(J26:L26)</f>
        <v>30</v>
      </c>
      <c r="J26" s="586">
        <v>15</v>
      </c>
      <c r="K26" s="586"/>
      <c r="L26" s="586">
        <v>15</v>
      </c>
      <c r="M26" s="586">
        <f>H26-I26</f>
        <v>60</v>
      </c>
      <c r="N26" s="584"/>
      <c r="O26" s="584"/>
      <c r="P26" s="587"/>
      <c r="Q26" s="1001"/>
      <c r="R26" s="587"/>
      <c r="S26" s="588">
        <v>2</v>
      </c>
      <c r="T26" s="300"/>
      <c r="U26" s="228"/>
      <c r="V26" s="228"/>
      <c r="W26" s="228"/>
      <c r="X26" s="228"/>
      <c r="Y26" s="193"/>
    </row>
    <row r="27" spans="1:25" s="194" customFormat="1" ht="19.5" customHeight="1">
      <c r="A27" s="288" t="s">
        <v>249</v>
      </c>
      <c r="B27" s="289" t="s">
        <v>282</v>
      </c>
      <c r="C27" s="494">
        <v>3</v>
      </c>
      <c r="D27" s="495"/>
      <c r="E27" s="495"/>
      <c r="F27" s="589"/>
      <c r="G27" s="535">
        <v>5.5</v>
      </c>
      <c r="H27" s="494">
        <f t="shared" si="2"/>
        <v>165</v>
      </c>
      <c r="I27" s="523">
        <f>SUM(J27:L27)</f>
        <v>60</v>
      </c>
      <c r="J27" s="523">
        <v>30</v>
      </c>
      <c r="K27" s="523"/>
      <c r="L27" s="523">
        <v>30</v>
      </c>
      <c r="M27" s="523">
        <f>H27-I27</f>
        <v>105</v>
      </c>
      <c r="N27" s="590"/>
      <c r="O27" s="590">
        <f>G27/11</f>
        <v>0.5</v>
      </c>
      <c r="P27" s="591"/>
      <c r="Q27" s="999"/>
      <c r="R27" s="592"/>
      <c r="S27" s="592">
        <v>4</v>
      </c>
      <c r="T27" s="593"/>
      <c r="U27" s="228"/>
      <c r="V27" s="228"/>
      <c r="W27" s="228"/>
      <c r="X27" s="228"/>
      <c r="Y27" s="193"/>
    </row>
    <row r="28" spans="1:25" s="194" customFormat="1" ht="19.5" customHeight="1">
      <c r="A28" s="288" t="s">
        <v>250</v>
      </c>
      <c r="B28" s="289" t="s">
        <v>283</v>
      </c>
      <c r="C28" s="494">
        <v>3</v>
      </c>
      <c r="D28" s="495"/>
      <c r="E28" s="495"/>
      <c r="F28" s="589"/>
      <c r="G28" s="535">
        <v>5.5</v>
      </c>
      <c r="H28" s="494">
        <f t="shared" si="2"/>
        <v>165</v>
      </c>
      <c r="I28" s="523">
        <f>SUM(J28:L28)</f>
        <v>60</v>
      </c>
      <c r="J28" s="523">
        <v>30</v>
      </c>
      <c r="K28" s="523"/>
      <c r="L28" s="523">
        <v>30</v>
      </c>
      <c r="M28" s="523">
        <f>H28-I28</f>
        <v>105</v>
      </c>
      <c r="N28" s="590"/>
      <c r="O28" s="590">
        <f>G28/11</f>
        <v>0.5</v>
      </c>
      <c r="P28" s="591"/>
      <c r="Q28" s="999"/>
      <c r="R28" s="592"/>
      <c r="S28" s="592">
        <v>4</v>
      </c>
      <c r="T28" s="593"/>
      <c r="U28" s="228"/>
      <c r="V28" s="228"/>
      <c r="W28" s="228"/>
      <c r="X28" s="228"/>
      <c r="Y28" s="193"/>
    </row>
    <row r="29" spans="1:25" s="194" customFormat="1" ht="19.5" customHeight="1">
      <c r="A29" s="288" t="s">
        <v>251</v>
      </c>
      <c r="B29" s="289" t="s">
        <v>284</v>
      </c>
      <c r="C29" s="522">
        <v>3</v>
      </c>
      <c r="D29" s="523"/>
      <c r="E29" s="523"/>
      <c r="F29" s="509"/>
      <c r="G29" s="594">
        <v>4.5</v>
      </c>
      <c r="H29" s="494">
        <f t="shared" si="2"/>
        <v>135</v>
      </c>
      <c r="I29" s="523">
        <f>SUM(J29:L29)</f>
        <v>60</v>
      </c>
      <c r="J29" s="523">
        <v>30</v>
      </c>
      <c r="K29" s="523"/>
      <c r="L29" s="523">
        <v>30</v>
      </c>
      <c r="M29" s="523">
        <f>H29-I29</f>
        <v>75</v>
      </c>
      <c r="N29" s="595"/>
      <c r="O29" s="595"/>
      <c r="P29" s="596"/>
      <c r="Q29" s="1002"/>
      <c r="R29" s="595"/>
      <c r="S29" s="597">
        <v>4</v>
      </c>
      <c r="T29" s="598"/>
      <c r="U29" s="228"/>
      <c r="V29" s="228"/>
      <c r="W29" s="228"/>
      <c r="X29" s="228"/>
      <c r="Y29" s="193"/>
    </row>
    <row r="30" spans="1:25" s="194" customFormat="1" ht="19.5" customHeight="1">
      <c r="A30" s="599" t="s">
        <v>266</v>
      </c>
      <c r="B30" s="600" t="s">
        <v>152</v>
      </c>
      <c r="C30" s="527"/>
      <c r="D30" s="291"/>
      <c r="E30" s="528"/>
      <c r="F30" s="292"/>
      <c r="G30" s="601">
        <f>G31+G32</f>
        <v>6</v>
      </c>
      <c r="H30" s="529">
        <f t="shared" si="2"/>
        <v>180</v>
      </c>
      <c r="I30" s="602"/>
      <c r="J30" s="602"/>
      <c r="K30" s="602"/>
      <c r="L30" s="602"/>
      <c r="M30" s="603"/>
      <c r="N30" s="604"/>
      <c r="O30" s="605"/>
      <c r="P30" s="606"/>
      <c r="Q30" s="1003"/>
      <c r="R30" s="607"/>
      <c r="S30" s="608"/>
      <c r="T30" s="607"/>
      <c r="U30" s="193"/>
      <c r="V30" s="193"/>
      <c r="W30" s="193"/>
      <c r="X30" s="193"/>
      <c r="Y30" s="193"/>
    </row>
    <row r="31" spans="1:25" s="241" customFormat="1" ht="18" customHeight="1">
      <c r="A31" s="599"/>
      <c r="B31" s="600" t="s">
        <v>152</v>
      </c>
      <c r="C31" s="527"/>
      <c r="D31" s="291">
        <v>1</v>
      </c>
      <c r="E31" s="528"/>
      <c r="F31" s="292"/>
      <c r="G31" s="601">
        <v>3</v>
      </c>
      <c r="H31" s="529">
        <f t="shared" si="2"/>
        <v>90</v>
      </c>
      <c r="I31" s="908" t="s">
        <v>218</v>
      </c>
      <c r="J31" s="909"/>
      <c r="K31" s="909"/>
      <c r="L31" s="909"/>
      <c r="M31" s="910"/>
      <c r="N31" s="604"/>
      <c r="O31" s="605"/>
      <c r="P31" s="606"/>
      <c r="Q31" s="1003"/>
      <c r="R31" s="607"/>
      <c r="S31" s="608"/>
      <c r="T31" s="609"/>
      <c r="U31" s="193"/>
      <c r="V31" s="240"/>
      <c r="W31" s="240"/>
      <c r="X31" s="240"/>
      <c r="Y31" s="240"/>
    </row>
    <row r="32" spans="1:25" s="194" customFormat="1" ht="18" customHeight="1" thickBot="1">
      <c r="A32" s="610"/>
      <c r="B32" s="600" t="s">
        <v>152</v>
      </c>
      <c r="C32" s="522"/>
      <c r="D32" s="523">
        <v>3</v>
      </c>
      <c r="E32" s="523"/>
      <c r="F32" s="509"/>
      <c r="G32" s="601">
        <v>3</v>
      </c>
      <c r="H32" s="529">
        <f t="shared" si="2"/>
        <v>90</v>
      </c>
      <c r="I32" s="908" t="s">
        <v>243</v>
      </c>
      <c r="J32" s="909"/>
      <c r="K32" s="909"/>
      <c r="L32" s="909"/>
      <c r="M32" s="910"/>
      <c r="N32" s="611"/>
      <c r="O32" s="612"/>
      <c r="P32" s="613"/>
      <c r="Q32" s="992"/>
      <c r="R32" s="614"/>
      <c r="S32" s="615"/>
      <c r="T32" s="614"/>
      <c r="U32" s="193"/>
      <c r="V32" s="193"/>
      <c r="W32" s="193"/>
      <c r="X32" s="193"/>
      <c r="Y32" s="193"/>
    </row>
    <row r="33" spans="1:25" s="194" customFormat="1" ht="19.5" customHeight="1" thickBot="1">
      <c r="A33" s="875" t="s">
        <v>193</v>
      </c>
      <c r="B33" s="877"/>
      <c r="C33" s="616"/>
      <c r="D33" s="578"/>
      <c r="E33" s="578"/>
      <c r="F33" s="617"/>
      <c r="G33" s="549">
        <f>SUM(G25:G30)</f>
        <v>29</v>
      </c>
      <c r="H33" s="549">
        <f aca="true" t="shared" si="3" ref="H33:T33">SUM(H25:H29)</f>
        <v>690</v>
      </c>
      <c r="I33" s="549">
        <f t="shared" si="3"/>
        <v>270</v>
      </c>
      <c r="J33" s="549">
        <f t="shared" si="3"/>
        <v>135</v>
      </c>
      <c r="K33" s="549">
        <f t="shared" si="3"/>
        <v>0</v>
      </c>
      <c r="L33" s="549">
        <f t="shared" si="3"/>
        <v>135</v>
      </c>
      <c r="M33" s="549">
        <f t="shared" si="3"/>
        <v>420</v>
      </c>
      <c r="N33" s="549">
        <f t="shared" si="3"/>
        <v>0</v>
      </c>
      <c r="O33" s="549">
        <f t="shared" si="3"/>
        <v>1</v>
      </c>
      <c r="P33" s="549">
        <f t="shared" si="3"/>
        <v>0</v>
      </c>
      <c r="Q33" s="115">
        <f t="shared" si="3"/>
        <v>4</v>
      </c>
      <c r="R33" s="549">
        <f t="shared" si="3"/>
        <v>0</v>
      </c>
      <c r="S33" s="549">
        <f t="shared" si="3"/>
        <v>14</v>
      </c>
      <c r="T33" s="549">
        <f t="shared" si="3"/>
        <v>0</v>
      </c>
      <c r="U33" s="228"/>
      <c r="V33" s="228"/>
      <c r="W33" s="228"/>
      <c r="X33" s="228"/>
      <c r="Y33" s="193"/>
    </row>
    <row r="34" spans="1:25" s="194" customFormat="1" ht="19.5" customHeight="1" thickBot="1">
      <c r="A34" s="932" t="s">
        <v>235</v>
      </c>
      <c r="B34" s="933"/>
      <c r="C34" s="933"/>
      <c r="D34" s="933"/>
      <c r="E34" s="933"/>
      <c r="F34" s="933"/>
      <c r="G34" s="933"/>
      <c r="H34" s="933"/>
      <c r="I34" s="933"/>
      <c r="J34" s="933"/>
      <c r="K34" s="933"/>
      <c r="L34" s="933"/>
      <c r="M34" s="933"/>
      <c r="N34" s="933"/>
      <c r="O34" s="933"/>
      <c r="P34" s="933"/>
      <c r="Q34" s="933"/>
      <c r="R34" s="933"/>
      <c r="S34" s="933"/>
      <c r="T34" s="934"/>
      <c r="U34" s="193"/>
      <c r="V34" s="193"/>
      <c r="W34" s="193"/>
      <c r="X34" s="193"/>
      <c r="Y34" s="193"/>
    </row>
    <row r="35" spans="1:25" s="194" customFormat="1" ht="18" customHeight="1" thickBot="1">
      <c r="A35" s="618" t="s">
        <v>191</v>
      </c>
      <c r="B35" s="619" t="s">
        <v>241</v>
      </c>
      <c r="C35" s="620"/>
      <c r="D35" s="621">
        <v>4</v>
      </c>
      <c r="E35" s="621"/>
      <c r="F35" s="622"/>
      <c r="G35" s="601">
        <v>6</v>
      </c>
      <c r="H35" s="529">
        <f>G35*30</f>
        <v>180</v>
      </c>
      <c r="I35" s="908" t="s">
        <v>242</v>
      </c>
      <c r="J35" s="909"/>
      <c r="K35" s="909"/>
      <c r="L35" s="909"/>
      <c r="M35" s="910"/>
      <c r="N35" s="623"/>
      <c r="O35" s="624"/>
      <c r="P35" s="625"/>
      <c r="Q35" s="1004"/>
      <c r="R35" s="626"/>
      <c r="S35" s="627"/>
      <c r="T35" s="627"/>
      <c r="U35" s="193"/>
      <c r="V35" s="193"/>
      <c r="W35" s="193"/>
      <c r="X35" s="193"/>
      <c r="Y35" s="193"/>
    </row>
    <row r="36" spans="1:25" s="194" customFormat="1" ht="19.5" customHeight="1" thickBot="1">
      <c r="A36" s="922" t="s">
        <v>194</v>
      </c>
      <c r="B36" s="923"/>
      <c r="C36" s="577"/>
      <c r="D36" s="578"/>
      <c r="E36" s="578"/>
      <c r="F36" s="579"/>
      <c r="G36" s="628">
        <f>G35</f>
        <v>6</v>
      </c>
      <c r="H36" s="629">
        <f>H31+H32+H35</f>
        <v>360</v>
      </c>
      <c r="I36" s="630"/>
      <c r="J36" s="630"/>
      <c r="K36" s="630"/>
      <c r="L36" s="630"/>
      <c r="M36" s="631"/>
      <c r="N36" s="632"/>
      <c r="O36" s="633"/>
      <c r="P36" s="634"/>
      <c r="Q36" s="1005"/>
      <c r="R36" s="635"/>
      <c r="S36" s="636"/>
      <c r="T36" s="637"/>
      <c r="U36" s="193"/>
      <c r="V36" s="193"/>
      <c r="W36" s="193"/>
      <c r="X36" s="193"/>
      <c r="Y36" s="193"/>
    </row>
    <row r="37" spans="1:25" s="244" customFormat="1" ht="19.5" customHeight="1" thickBot="1">
      <c r="A37" s="875" t="s">
        <v>246</v>
      </c>
      <c r="B37" s="876"/>
      <c r="C37" s="876"/>
      <c r="D37" s="876"/>
      <c r="E37" s="876"/>
      <c r="F37" s="876"/>
      <c r="G37" s="876"/>
      <c r="H37" s="876"/>
      <c r="I37" s="876"/>
      <c r="J37" s="876"/>
      <c r="K37" s="876"/>
      <c r="L37" s="876"/>
      <c r="M37" s="876"/>
      <c r="N37" s="876"/>
      <c r="O37" s="876"/>
      <c r="P37" s="876"/>
      <c r="Q37" s="876"/>
      <c r="R37" s="876"/>
      <c r="S37" s="876"/>
      <c r="T37" s="941"/>
      <c r="U37" s="243"/>
      <c r="V37" s="243"/>
      <c r="W37" s="243"/>
      <c r="X37" s="243"/>
      <c r="Y37" s="243"/>
    </row>
    <row r="38" spans="1:25" s="194" customFormat="1" ht="19.5" customHeight="1" thickBot="1">
      <c r="A38" s="618" t="s">
        <v>257</v>
      </c>
      <c r="B38" s="638" t="s">
        <v>229</v>
      </c>
      <c r="C38" s="620">
        <v>4</v>
      </c>
      <c r="D38" s="621"/>
      <c r="E38" s="621"/>
      <c r="F38" s="622"/>
      <c r="G38" s="639">
        <v>24</v>
      </c>
      <c r="H38" s="616">
        <f>G38*30</f>
        <v>720</v>
      </c>
      <c r="I38" s="630"/>
      <c r="J38" s="630"/>
      <c r="K38" s="630"/>
      <c r="L38" s="630"/>
      <c r="M38" s="630"/>
      <c r="N38" s="633"/>
      <c r="O38" s="633"/>
      <c r="P38" s="634"/>
      <c r="Q38" s="1005"/>
      <c r="R38" s="635"/>
      <c r="S38" s="636"/>
      <c r="T38" s="637"/>
      <c r="U38" s="193"/>
      <c r="V38" s="193"/>
      <c r="W38" s="193"/>
      <c r="X38" s="193"/>
      <c r="Y38" s="193"/>
    </row>
    <row r="39" spans="1:25" s="194" customFormat="1" ht="19.5" customHeight="1" thickBot="1">
      <c r="A39" s="922" t="s">
        <v>247</v>
      </c>
      <c r="B39" s="923"/>
      <c r="C39" s="640"/>
      <c r="D39" s="641"/>
      <c r="E39" s="641"/>
      <c r="F39" s="642"/>
      <c r="G39" s="628">
        <f>G38</f>
        <v>24</v>
      </c>
      <c r="H39" s="643">
        <f>H38</f>
        <v>720</v>
      </c>
      <c r="I39" s="644"/>
      <c r="J39" s="645"/>
      <c r="K39" s="645"/>
      <c r="L39" s="645"/>
      <c r="M39" s="646"/>
      <c r="N39" s="647" t="e">
        <f>SUM(N58:N81)</f>
        <v>#REF!</v>
      </c>
      <c r="O39" s="648">
        <f>SUM(O58:O81)</f>
        <v>9.5</v>
      </c>
      <c r="P39" s="649">
        <f>SUM(P58:P81)</f>
        <v>0</v>
      </c>
      <c r="Q39" s="1005"/>
      <c r="R39" s="650"/>
      <c r="S39" s="651"/>
      <c r="T39" s="652"/>
      <c r="U39" s="193"/>
      <c r="V39" s="193"/>
      <c r="W39" s="193"/>
      <c r="X39" s="193"/>
      <c r="Y39" s="193"/>
    </row>
    <row r="40" spans="1:25" s="194" customFormat="1" ht="19.5" customHeight="1" thickBot="1">
      <c r="A40" s="875" t="s">
        <v>231</v>
      </c>
      <c r="B40" s="877"/>
      <c r="C40" s="577"/>
      <c r="D40" s="578"/>
      <c r="E40" s="578"/>
      <c r="F40" s="579"/>
      <c r="G40" s="653">
        <f>G16+G23+G33+G36+G39</f>
        <v>89</v>
      </c>
      <c r="H40" s="654">
        <f aca="true" t="shared" si="4" ref="H40:P40">H23+H16+H36+H39</f>
        <v>1980</v>
      </c>
      <c r="I40" s="655">
        <f t="shared" si="4"/>
        <v>360</v>
      </c>
      <c r="J40" s="655">
        <f t="shared" si="4"/>
        <v>189</v>
      </c>
      <c r="K40" s="655">
        <f t="shared" si="4"/>
        <v>93</v>
      </c>
      <c r="L40" s="655">
        <f t="shared" si="4"/>
        <v>78</v>
      </c>
      <c r="M40" s="655">
        <f t="shared" si="4"/>
        <v>540</v>
      </c>
      <c r="N40" s="655" t="e">
        <f t="shared" si="4"/>
        <v>#REF!</v>
      </c>
      <c r="O40" s="655">
        <f t="shared" si="4"/>
        <v>9.5</v>
      </c>
      <c r="P40" s="655" t="e">
        <f t="shared" si="4"/>
        <v>#DIV/0!</v>
      </c>
      <c r="Q40" s="105">
        <f>Q23+Q16+Q36+Q39+Q33</f>
        <v>21</v>
      </c>
      <c r="R40" s="653">
        <f>R23+R16+R36+R39+R33</f>
        <v>5</v>
      </c>
      <c r="S40" s="653">
        <f>S23+S16+S36+S39+S33</f>
        <v>14</v>
      </c>
      <c r="T40" s="653">
        <f>T23+T16+T36+T39+T33</f>
        <v>0</v>
      </c>
      <c r="U40" s="193"/>
      <c r="V40" s="193"/>
      <c r="W40" s="193"/>
      <c r="X40" s="193"/>
      <c r="Y40" s="193"/>
    </row>
    <row r="41" spans="1:25" s="194" customFormat="1" ht="19.5" customHeight="1" thickBot="1">
      <c r="A41" s="875" t="s">
        <v>166</v>
      </c>
      <c r="B41" s="876"/>
      <c r="C41" s="876"/>
      <c r="D41" s="876"/>
      <c r="E41" s="876"/>
      <c r="F41" s="876"/>
      <c r="G41" s="876"/>
      <c r="H41" s="876"/>
      <c r="I41" s="876"/>
      <c r="J41" s="876"/>
      <c r="K41" s="876"/>
      <c r="L41" s="876"/>
      <c r="M41" s="876"/>
      <c r="N41" s="876"/>
      <c r="O41" s="876"/>
      <c r="P41" s="876"/>
      <c r="Q41" s="876"/>
      <c r="R41" s="876"/>
      <c r="S41" s="876"/>
      <c r="T41" s="877"/>
      <c r="U41" s="193"/>
      <c r="V41" s="193"/>
      <c r="W41" s="193"/>
      <c r="X41" s="193"/>
      <c r="Y41" s="193"/>
    </row>
    <row r="42" spans="1:25" s="194" customFormat="1" ht="19.5" customHeight="1" thickBot="1">
      <c r="A42" s="878" t="s">
        <v>195</v>
      </c>
      <c r="B42" s="879"/>
      <c r="C42" s="879"/>
      <c r="D42" s="879"/>
      <c r="E42" s="879"/>
      <c r="F42" s="879"/>
      <c r="G42" s="879"/>
      <c r="H42" s="879"/>
      <c r="I42" s="879"/>
      <c r="J42" s="879"/>
      <c r="K42" s="879"/>
      <c r="L42" s="879"/>
      <c r="M42" s="879"/>
      <c r="N42" s="879"/>
      <c r="O42" s="879"/>
      <c r="P42" s="879"/>
      <c r="Q42" s="879"/>
      <c r="R42" s="879"/>
      <c r="S42" s="879"/>
      <c r="T42" s="880"/>
      <c r="U42" s="193"/>
      <c r="V42" s="193"/>
      <c r="W42" s="193"/>
      <c r="X42" s="193"/>
      <c r="Y42" s="193"/>
    </row>
    <row r="43" spans="1:25" s="194" customFormat="1" ht="19.5" customHeight="1">
      <c r="A43" s="911" t="s">
        <v>205</v>
      </c>
      <c r="B43" s="912"/>
      <c r="C43" s="656"/>
      <c r="D43" s="291">
        <v>2</v>
      </c>
      <c r="E43" s="291"/>
      <c r="F43" s="531"/>
      <c r="G43" s="555">
        <v>3</v>
      </c>
      <c r="H43" s="527">
        <f>G43*30</f>
        <v>90</v>
      </c>
      <c r="I43" s="291">
        <f>L43+J43</f>
        <v>36</v>
      </c>
      <c r="J43" s="291">
        <v>18</v>
      </c>
      <c r="K43" s="291"/>
      <c r="L43" s="291">
        <v>18</v>
      </c>
      <c r="M43" s="291">
        <f>H43-I43</f>
        <v>54</v>
      </c>
      <c r="N43" s="291"/>
      <c r="O43" s="291"/>
      <c r="P43" s="528"/>
      <c r="Q43" s="97"/>
      <c r="R43" s="291">
        <v>2</v>
      </c>
      <c r="S43" s="299"/>
      <c r="T43" s="657"/>
      <c r="U43" s="193"/>
      <c r="V43" s="193"/>
      <c r="W43" s="193"/>
      <c r="X43" s="193"/>
      <c r="Y43" s="193"/>
    </row>
    <row r="44" spans="1:25" s="194" customFormat="1" ht="19.5" customHeight="1" thickBot="1">
      <c r="A44" s="873" t="s">
        <v>206</v>
      </c>
      <c r="B44" s="874"/>
      <c r="C44" s="658"/>
      <c r="D44" s="495">
        <v>2</v>
      </c>
      <c r="E44" s="495"/>
      <c r="F44" s="496"/>
      <c r="G44" s="659">
        <v>3</v>
      </c>
      <c r="H44" s="529">
        <f>G44*30</f>
        <v>90</v>
      </c>
      <c r="I44" s="495">
        <f>SUM(J44:L44)</f>
        <v>36</v>
      </c>
      <c r="J44" s="495">
        <v>18</v>
      </c>
      <c r="K44" s="495"/>
      <c r="L44" s="495">
        <v>18</v>
      </c>
      <c r="M44" s="499">
        <f>H44-I44</f>
        <v>54</v>
      </c>
      <c r="N44" s="500" t="e">
        <f>G44/N38</f>
        <v>#DIV/0!</v>
      </c>
      <c r="O44" s="501"/>
      <c r="P44" s="502"/>
      <c r="Q44" s="1006"/>
      <c r="R44" s="533">
        <v>2</v>
      </c>
      <c r="S44" s="622"/>
      <c r="T44" s="660"/>
      <c r="U44" s="193"/>
      <c r="V44" s="193"/>
      <c r="W44" s="193"/>
      <c r="X44" s="193"/>
      <c r="Y44" s="193"/>
    </row>
    <row r="45" spans="1:25" s="194" customFormat="1" ht="19.5" customHeight="1" thickBot="1">
      <c r="A45" s="873" t="s">
        <v>254</v>
      </c>
      <c r="B45" s="874"/>
      <c r="C45" s="658"/>
      <c r="D45" s="495">
        <v>3</v>
      </c>
      <c r="E45" s="495"/>
      <c r="F45" s="496"/>
      <c r="G45" s="659">
        <v>3</v>
      </c>
      <c r="H45" s="529">
        <f>G45*30</f>
        <v>90</v>
      </c>
      <c r="I45" s="495">
        <f>SUM(J45:L45)</f>
        <v>30</v>
      </c>
      <c r="J45" s="495"/>
      <c r="K45" s="495"/>
      <c r="L45" s="495">
        <v>30</v>
      </c>
      <c r="M45" s="499">
        <f>H45-I45</f>
        <v>60</v>
      </c>
      <c r="N45" s="500" t="e">
        <f>G45/N39</f>
        <v>#REF!</v>
      </c>
      <c r="O45" s="501"/>
      <c r="P45" s="502"/>
      <c r="Q45" s="1006"/>
      <c r="R45" s="533"/>
      <c r="S45" s="661">
        <v>2</v>
      </c>
      <c r="T45" s="662"/>
      <c r="U45" s="193"/>
      <c r="V45" s="193"/>
      <c r="W45" s="193"/>
      <c r="X45" s="193"/>
      <c r="Y45" s="193"/>
    </row>
    <row r="46" spans="1:25" s="194" customFormat="1" ht="19.5" customHeight="1" thickBot="1">
      <c r="A46" s="922" t="s">
        <v>224</v>
      </c>
      <c r="B46" s="923"/>
      <c r="C46" s="184"/>
      <c r="D46" s="185"/>
      <c r="E46" s="185"/>
      <c r="F46" s="663"/>
      <c r="G46" s="628">
        <f aca="true" t="shared" si="5" ref="G46:T46">SUM(G43:G45)</f>
        <v>9</v>
      </c>
      <c r="H46" s="664">
        <f t="shared" si="5"/>
        <v>270</v>
      </c>
      <c r="I46" s="664">
        <f t="shared" si="5"/>
        <v>102</v>
      </c>
      <c r="J46" s="664">
        <f t="shared" si="5"/>
        <v>36</v>
      </c>
      <c r="K46" s="664">
        <f t="shared" si="5"/>
        <v>0</v>
      </c>
      <c r="L46" s="664">
        <f t="shared" si="5"/>
        <v>66</v>
      </c>
      <c r="M46" s="664">
        <f t="shared" si="5"/>
        <v>168</v>
      </c>
      <c r="N46" s="664" t="e">
        <f t="shared" si="5"/>
        <v>#DIV/0!</v>
      </c>
      <c r="O46" s="664">
        <f t="shared" si="5"/>
        <v>0</v>
      </c>
      <c r="P46" s="664">
        <f t="shared" si="5"/>
        <v>0</v>
      </c>
      <c r="Q46" s="1007">
        <f t="shared" si="5"/>
        <v>0</v>
      </c>
      <c r="R46" s="664">
        <f t="shared" si="5"/>
        <v>4</v>
      </c>
      <c r="S46" s="664">
        <f t="shared" si="5"/>
        <v>2</v>
      </c>
      <c r="T46" s="665">
        <f t="shared" si="5"/>
        <v>0</v>
      </c>
      <c r="U46" s="193"/>
      <c r="V46" s="193"/>
      <c r="W46" s="193"/>
      <c r="X46" s="193"/>
      <c r="Y46" s="193"/>
    </row>
    <row r="47" spans="1:34" s="194" customFormat="1" ht="19.5" customHeight="1">
      <c r="A47" s="288" t="s">
        <v>199</v>
      </c>
      <c r="B47" s="666" t="s">
        <v>272</v>
      </c>
      <c r="C47" s="512"/>
      <c r="D47" s="513">
        <v>2</v>
      </c>
      <c r="E47" s="513"/>
      <c r="F47" s="520"/>
      <c r="G47" s="667">
        <v>3</v>
      </c>
      <c r="H47" s="498">
        <f aca="true" t="shared" si="6" ref="H47:H54">G47*30</f>
        <v>90</v>
      </c>
      <c r="I47" s="523">
        <v>36</v>
      </c>
      <c r="J47" s="523">
        <v>18</v>
      </c>
      <c r="K47" s="523"/>
      <c r="L47" s="523">
        <v>18</v>
      </c>
      <c r="M47" s="523">
        <f aca="true" t="shared" si="7" ref="M47:M54">H47-I47</f>
        <v>54</v>
      </c>
      <c r="N47" s="523"/>
      <c r="O47" s="523"/>
      <c r="P47" s="561"/>
      <c r="Q47" s="97"/>
      <c r="R47" s="291">
        <v>2</v>
      </c>
      <c r="S47" s="299"/>
      <c r="T47" s="657"/>
      <c r="U47" s="193"/>
      <c r="V47" s="255"/>
      <c r="W47" s="255"/>
      <c r="X47" s="255"/>
      <c r="Y47" s="255"/>
      <c r="Z47" s="255"/>
      <c r="AA47" s="255"/>
      <c r="AB47" s="256"/>
      <c r="AC47" s="256"/>
      <c r="AD47" s="256"/>
      <c r="AE47" s="255"/>
      <c r="AF47" s="255"/>
      <c r="AG47" s="255"/>
      <c r="AH47" s="193"/>
    </row>
    <row r="48" spans="1:34" s="189" customFormat="1" ht="19.5" customHeight="1">
      <c r="A48" s="303" t="s">
        <v>200</v>
      </c>
      <c r="B48" s="493" t="s">
        <v>365</v>
      </c>
      <c r="C48" s="494"/>
      <c r="D48" s="495">
        <v>2</v>
      </c>
      <c r="E48" s="495"/>
      <c r="F48" s="496"/>
      <c r="G48" s="497">
        <v>3</v>
      </c>
      <c r="H48" s="498">
        <f t="shared" si="6"/>
        <v>90</v>
      </c>
      <c r="I48" s="495">
        <f>SUM(J48:L48)</f>
        <v>36</v>
      </c>
      <c r="J48" s="495">
        <v>18</v>
      </c>
      <c r="K48" s="495"/>
      <c r="L48" s="495">
        <v>18</v>
      </c>
      <c r="M48" s="499">
        <f t="shared" si="7"/>
        <v>54</v>
      </c>
      <c r="N48" s="500" t="e">
        <f>G48/#REF!</f>
        <v>#REF!</v>
      </c>
      <c r="O48" s="501"/>
      <c r="P48" s="502"/>
      <c r="Q48" s="1008"/>
      <c r="R48" s="536">
        <v>2</v>
      </c>
      <c r="S48" s="507"/>
      <c r="T48" s="506"/>
      <c r="U48" s="188"/>
      <c r="V48" s="503"/>
      <c r="W48" s="503"/>
      <c r="X48" s="503"/>
      <c r="Y48" s="503"/>
      <c r="Z48" s="503"/>
      <c r="AA48" s="503"/>
      <c r="AB48" s="504"/>
      <c r="AC48" s="504"/>
      <c r="AD48" s="504"/>
      <c r="AE48" s="503"/>
      <c r="AF48" s="503"/>
      <c r="AG48" s="503"/>
      <c r="AH48" s="188"/>
    </row>
    <row r="49" spans="1:25" s="194" customFormat="1" ht="19.5" customHeight="1">
      <c r="A49" s="303" t="s">
        <v>201</v>
      </c>
      <c r="B49" s="493" t="s">
        <v>273</v>
      </c>
      <c r="C49" s="522"/>
      <c r="D49" s="523">
        <v>2</v>
      </c>
      <c r="E49" s="523"/>
      <c r="F49" s="540"/>
      <c r="G49" s="497">
        <v>3</v>
      </c>
      <c r="H49" s="498">
        <f t="shared" si="6"/>
        <v>90</v>
      </c>
      <c r="I49" s="523">
        <v>36</v>
      </c>
      <c r="J49" s="523">
        <v>18</v>
      </c>
      <c r="K49" s="523"/>
      <c r="L49" s="523">
        <v>18</v>
      </c>
      <c r="M49" s="523">
        <f t="shared" si="7"/>
        <v>54</v>
      </c>
      <c r="N49" s="523"/>
      <c r="O49" s="523"/>
      <c r="P49" s="561"/>
      <c r="Q49" s="81"/>
      <c r="R49" s="523">
        <v>2</v>
      </c>
      <c r="S49" s="299"/>
      <c r="T49" s="506"/>
      <c r="U49" s="193"/>
      <c r="V49" s="193"/>
      <c r="W49" s="193"/>
      <c r="X49" s="193"/>
      <c r="Y49" s="193"/>
    </row>
    <row r="50" spans="1:25" s="194" customFormat="1" ht="19.5" customHeight="1">
      <c r="A50" s="303" t="s">
        <v>207</v>
      </c>
      <c r="B50" s="668" t="s">
        <v>167</v>
      </c>
      <c r="C50" s="494"/>
      <c r="D50" s="495">
        <v>2</v>
      </c>
      <c r="E50" s="495"/>
      <c r="F50" s="496"/>
      <c r="G50" s="497">
        <v>3</v>
      </c>
      <c r="H50" s="498">
        <f t="shared" si="6"/>
        <v>90</v>
      </c>
      <c r="I50" s="495">
        <f>SUM(J50:L50)</f>
        <v>36</v>
      </c>
      <c r="J50" s="495">
        <v>18</v>
      </c>
      <c r="K50" s="495"/>
      <c r="L50" s="495">
        <v>18</v>
      </c>
      <c r="M50" s="499">
        <f t="shared" si="7"/>
        <v>54</v>
      </c>
      <c r="N50" s="500" t="e">
        <f>G50/#REF!</f>
        <v>#REF!</v>
      </c>
      <c r="O50" s="501"/>
      <c r="P50" s="502"/>
      <c r="Q50" s="1008"/>
      <c r="R50" s="536">
        <v>2</v>
      </c>
      <c r="S50" s="299"/>
      <c r="T50" s="506"/>
      <c r="U50" s="193"/>
      <c r="V50" s="193"/>
      <c r="W50" s="193"/>
      <c r="X50" s="193"/>
      <c r="Y50" s="193"/>
    </row>
    <row r="51" spans="1:25" s="194" customFormat="1" ht="19.5" customHeight="1">
      <c r="A51" s="303"/>
      <c r="B51" s="669" t="s">
        <v>232</v>
      </c>
      <c r="C51" s="494"/>
      <c r="D51" s="495">
        <v>2</v>
      </c>
      <c r="E51" s="495"/>
      <c r="F51" s="496"/>
      <c r="G51" s="497">
        <v>3</v>
      </c>
      <c r="H51" s="498">
        <f t="shared" si="6"/>
        <v>90</v>
      </c>
      <c r="I51" s="495">
        <f>SUM(J51:L51)</f>
        <v>36</v>
      </c>
      <c r="J51" s="495">
        <v>18</v>
      </c>
      <c r="K51" s="495"/>
      <c r="L51" s="495">
        <v>18</v>
      </c>
      <c r="M51" s="499">
        <f t="shared" si="7"/>
        <v>54</v>
      </c>
      <c r="N51" s="500" t="e">
        <f>G51/#REF!</f>
        <v>#REF!</v>
      </c>
      <c r="O51" s="501"/>
      <c r="P51" s="502"/>
      <c r="Q51" s="1008"/>
      <c r="R51" s="536">
        <v>2</v>
      </c>
      <c r="S51" s="299"/>
      <c r="T51" s="662"/>
      <c r="U51" s="193"/>
      <c r="V51" s="193"/>
      <c r="W51" s="193"/>
      <c r="X51" s="193"/>
      <c r="Y51" s="193"/>
    </row>
    <row r="52" spans="1:25" s="194" customFormat="1" ht="19.5" customHeight="1">
      <c r="A52" s="303" t="s">
        <v>225</v>
      </c>
      <c r="B52" s="493" t="s">
        <v>23</v>
      </c>
      <c r="C52" s="494"/>
      <c r="D52" s="495">
        <v>3</v>
      </c>
      <c r="E52" s="495"/>
      <c r="F52" s="496"/>
      <c r="G52" s="497">
        <v>3</v>
      </c>
      <c r="H52" s="498">
        <f t="shared" si="6"/>
        <v>90</v>
      </c>
      <c r="I52" s="495">
        <f>SUM(J52:L52)</f>
        <v>30</v>
      </c>
      <c r="J52" s="495"/>
      <c r="K52" s="495"/>
      <c r="L52" s="495">
        <v>30</v>
      </c>
      <c r="M52" s="499">
        <f t="shared" si="7"/>
        <v>60</v>
      </c>
      <c r="N52" s="500"/>
      <c r="O52" s="501"/>
      <c r="P52" s="502"/>
      <c r="Q52" s="1006"/>
      <c r="R52" s="533"/>
      <c r="S52" s="506">
        <v>2</v>
      </c>
      <c r="T52" s="662"/>
      <c r="U52" s="193"/>
      <c r="V52" s="193"/>
      <c r="W52" s="193"/>
      <c r="X52" s="193"/>
      <c r="Y52" s="193"/>
    </row>
    <row r="53" spans="1:25" s="194" customFormat="1" ht="19.5" customHeight="1">
      <c r="A53" s="303" t="s">
        <v>258</v>
      </c>
      <c r="B53" s="670" t="s">
        <v>226</v>
      </c>
      <c r="C53" s="494"/>
      <c r="D53" s="495">
        <v>3</v>
      </c>
      <c r="E53" s="495"/>
      <c r="F53" s="496"/>
      <c r="G53" s="497">
        <v>3</v>
      </c>
      <c r="H53" s="498">
        <f t="shared" si="6"/>
        <v>90</v>
      </c>
      <c r="I53" s="495">
        <f>SUM(J53:L53)</f>
        <v>30</v>
      </c>
      <c r="J53" s="495"/>
      <c r="K53" s="495"/>
      <c r="L53" s="495">
        <v>30</v>
      </c>
      <c r="M53" s="499">
        <f t="shared" si="7"/>
        <v>60</v>
      </c>
      <c r="N53" s="500"/>
      <c r="O53" s="501"/>
      <c r="P53" s="502"/>
      <c r="Q53" s="1006"/>
      <c r="R53" s="533"/>
      <c r="S53" s="506">
        <v>2</v>
      </c>
      <c r="T53" s="662"/>
      <c r="U53" s="193"/>
      <c r="V53" s="193"/>
      <c r="W53" s="193"/>
      <c r="X53" s="193"/>
      <c r="Y53" s="193"/>
    </row>
    <row r="54" spans="1:25" s="194" customFormat="1" ht="19.5" customHeight="1" thickBot="1">
      <c r="A54" s="303"/>
      <c r="B54" s="669" t="s">
        <v>232</v>
      </c>
      <c r="C54" s="494"/>
      <c r="D54" s="495">
        <v>3</v>
      </c>
      <c r="E54" s="495"/>
      <c r="F54" s="496"/>
      <c r="G54" s="497">
        <v>3</v>
      </c>
      <c r="H54" s="498">
        <f t="shared" si="6"/>
        <v>90</v>
      </c>
      <c r="I54" s="495">
        <f>SUM(J54:L54)</f>
        <v>30</v>
      </c>
      <c r="J54" s="495"/>
      <c r="K54" s="495"/>
      <c r="L54" s="495">
        <v>30</v>
      </c>
      <c r="M54" s="499">
        <f t="shared" si="7"/>
        <v>60</v>
      </c>
      <c r="N54" s="500" t="e">
        <f>G54/#REF!</f>
        <v>#REF!</v>
      </c>
      <c r="O54" s="501"/>
      <c r="P54" s="502"/>
      <c r="Q54" s="1006"/>
      <c r="R54" s="533"/>
      <c r="S54" s="661">
        <v>2</v>
      </c>
      <c r="T54" s="662"/>
      <c r="U54" s="193"/>
      <c r="V54" s="193"/>
      <c r="W54" s="193"/>
      <c r="X54" s="193"/>
      <c r="Y54" s="193"/>
    </row>
    <row r="55" spans="1:25" s="194" customFormat="1" ht="19.5" customHeight="1">
      <c r="A55" s="510"/>
      <c r="B55" s="671" t="s">
        <v>223</v>
      </c>
      <c r="C55" s="672"/>
      <c r="D55" s="937" t="s">
        <v>244</v>
      </c>
      <c r="E55" s="673"/>
      <c r="F55" s="674"/>
      <c r="G55" s="675"/>
      <c r="H55" s="512"/>
      <c r="I55" s="673"/>
      <c r="J55" s="673"/>
      <c r="K55" s="673"/>
      <c r="L55" s="673"/>
      <c r="M55" s="676"/>
      <c r="N55" s="677"/>
      <c r="O55" s="678"/>
      <c r="P55" s="679"/>
      <c r="Q55" s="1009" t="s">
        <v>43</v>
      </c>
      <c r="R55" s="680" t="s">
        <v>43</v>
      </c>
      <c r="S55" s="681" t="s">
        <v>43</v>
      </c>
      <c r="T55" s="682"/>
      <c r="U55" s="193"/>
      <c r="V55" s="193"/>
      <c r="W55" s="193"/>
      <c r="X55" s="193"/>
      <c r="Y55" s="193"/>
    </row>
    <row r="56" spans="1:25" s="194" customFormat="1" ht="19.5" customHeight="1">
      <c r="A56" s="683"/>
      <c r="B56" s="684" t="s">
        <v>222</v>
      </c>
      <c r="C56" s="585"/>
      <c r="D56" s="938"/>
      <c r="E56" s="685"/>
      <c r="F56" s="686"/>
      <c r="G56" s="687"/>
      <c r="H56" s="688"/>
      <c r="I56" s="685" t="s">
        <v>14</v>
      </c>
      <c r="J56" s="685"/>
      <c r="K56" s="685"/>
      <c r="L56" s="685"/>
      <c r="M56" s="689"/>
      <c r="N56" s="690"/>
      <c r="O56" s="691"/>
      <c r="P56" s="692"/>
      <c r="Q56" s="1006"/>
      <c r="R56" s="693"/>
      <c r="S56" s="661"/>
      <c r="T56" s="694"/>
      <c r="U56" s="193"/>
      <c r="V56" s="193"/>
      <c r="W56" s="193"/>
      <c r="X56" s="193"/>
      <c r="Y56" s="193"/>
    </row>
    <row r="57" spans="1:25" s="194" customFormat="1" ht="30.75" customHeight="1" thickBot="1">
      <c r="A57" s="306"/>
      <c r="B57" s="264" t="s">
        <v>296</v>
      </c>
      <c r="C57" s="265">
        <v>2</v>
      </c>
      <c r="D57" s="266">
        <v>1</v>
      </c>
      <c r="E57" s="266"/>
      <c r="F57" s="267"/>
      <c r="G57" s="268">
        <v>6</v>
      </c>
      <c r="H57" s="265">
        <f>G57*30</f>
        <v>180</v>
      </c>
      <c r="I57" s="269">
        <f>J57+L57+K57</f>
        <v>99</v>
      </c>
      <c r="J57" s="270"/>
      <c r="K57" s="270"/>
      <c r="L57" s="271">
        <v>99</v>
      </c>
      <c r="M57" s="272">
        <f>H57-I57</f>
        <v>81</v>
      </c>
      <c r="N57" s="695"/>
      <c r="O57" s="696"/>
      <c r="P57" s="697"/>
      <c r="Q57" s="1010">
        <v>3</v>
      </c>
      <c r="R57" s="698">
        <v>3</v>
      </c>
      <c r="S57" s="508"/>
      <c r="T57" s="699"/>
      <c r="U57" s="193"/>
      <c r="V57" s="193"/>
      <c r="W57" s="193"/>
      <c r="X57" s="193"/>
      <c r="Y57" s="193"/>
    </row>
    <row r="58" spans="1:25" s="241" customFormat="1" ht="19.5" customHeight="1" thickBot="1">
      <c r="A58" s="916" t="s">
        <v>196</v>
      </c>
      <c r="B58" s="917"/>
      <c r="C58" s="917"/>
      <c r="D58" s="917"/>
      <c r="E58" s="917"/>
      <c r="F58" s="917"/>
      <c r="G58" s="917"/>
      <c r="H58" s="917"/>
      <c r="I58" s="917"/>
      <c r="J58" s="917"/>
      <c r="K58" s="917"/>
      <c r="L58" s="917"/>
      <c r="M58" s="917"/>
      <c r="N58" s="917"/>
      <c r="O58" s="917"/>
      <c r="P58" s="917"/>
      <c r="Q58" s="917"/>
      <c r="R58" s="917"/>
      <c r="S58" s="917"/>
      <c r="T58" s="918"/>
      <c r="U58" s="273"/>
      <c r="V58" s="240"/>
      <c r="W58" s="240"/>
      <c r="X58" s="240"/>
      <c r="Y58" s="240"/>
    </row>
    <row r="59" spans="1:25" s="194" customFormat="1" ht="19.5" customHeight="1">
      <c r="A59" s="847" t="s">
        <v>219</v>
      </c>
      <c r="B59" s="848"/>
      <c r="C59" s="529">
        <v>2</v>
      </c>
      <c r="D59" s="291"/>
      <c r="E59" s="291"/>
      <c r="F59" s="292"/>
      <c r="G59" s="293">
        <v>5.5</v>
      </c>
      <c r="H59" s="294">
        <f>G59*30</f>
        <v>165</v>
      </c>
      <c r="I59" s="291">
        <f>SUM(J59:L59)</f>
        <v>72</v>
      </c>
      <c r="J59" s="291">
        <v>36</v>
      </c>
      <c r="K59" s="291"/>
      <c r="L59" s="291">
        <v>36</v>
      </c>
      <c r="M59" s="291">
        <f>H59-I59</f>
        <v>93</v>
      </c>
      <c r="N59" s="295"/>
      <c r="O59" s="295">
        <f>G59/11</f>
        <v>0.5</v>
      </c>
      <c r="P59" s="296"/>
      <c r="Q59" s="998"/>
      <c r="R59" s="298">
        <v>4</v>
      </c>
      <c r="S59" s="299"/>
      <c r="T59" s="657"/>
      <c r="U59" s="193"/>
      <c r="V59" s="193"/>
      <c r="W59" s="193"/>
      <c r="X59" s="193"/>
      <c r="Y59" s="193"/>
    </row>
    <row r="60" spans="1:25" s="194" customFormat="1" ht="19.5" customHeight="1" thickBot="1">
      <c r="A60" s="939" t="s">
        <v>220</v>
      </c>
      <c r="B60" s="940"/>
      <c r="C60" s="529">
        <v>2</v>
      </c>
      <c r="D60" s="291"/>
      <c r="E60" s="291"/>
      <c r="F60" s="292"/>
      <c r="G60" s="293">
        <v>5.5</v>
      </c>
      <c r="H60" s="527">
        <f>G60*30</f>
        <v>165</v>
      </c>
      <c r="I60" s="291">
        <f>SUM(J60:L60)</f>
        <v>72</v>
      </c>
      <c r="J60" s="291">
        <v>36</v>
      </c>
      <c r="K60" s="291"/>
      <c r="L60" s="291">
        <v>36</v>
      </c>
      <c r="M60" s="291">
        <f>H60-I60</f>
        <v>93</v>
      </c>
      <c r="N60" s="557" t="e">
        <f>G60/#REF!</f>
        <v>#REF!</v>
      </c>
      <c r="O60" s="557"/>
      <c r="P60" s="296"/>
      <c r="Q60" s="1011"/>
      <c r="R60" s="355">
        <v>4</v>
      </c>
      <c r="S60" s="622"/>
      <c r="T60" s="662"/>
      <c r="U60" s="193"/>
      <c r="V60" s="193"/>
      <c r="W60" s="193"/>
      <c r="X60" s="193"/>
      <c r="Y60" s="193"/>
    </row>
    <row r="61" spans="1:25" s="194" customFormat="1" ht="19.5" customHeight="1" thickBot="1">
      <c r="A61" s="849" t="s">
        <v>197</v>
      </c>
      <c r="B61" s="850"/>
      <c r="C61" s="700"/>
      <c r="D61" s="701"/>
      <c r="E61" s="701"/>
      <c r="F61" s="702"/>
      <c r="G61" s="703">
        <f aca="true" t="shared" si="8" ref="G61:T61">SUM(G59:G60)</f>
        <v>11</v>
      </c>
      <c r="H61" s="704">
        <f t="shared" si="8"/>
        <v>330</v>
      </c>
      <c r="I61" s="705">
        <f t="shared" si="8"/>
        <v>144</v>
      </c>
      <c r="J61" s="705">
        <f t="shared" si="8"/>
        <v>72</v>
      </c>
      <c r="K61" s="705">
        <f t="shared" si="8"/>
        <v>0</v>
      </c>
      <c r="L61" s="705">
        <f t="shared" si="8"/>
        <v>72</v>
      </c>
      <c r="M61" s="706">
        <f t="shared" si="8"/>
        <v>186</v>
      </c>
      <c r="N61" s="707" t="e">
        <f t="shared" si="8"/>
        <v>#REF!</v>
      </c>
      <c r="O61" s="708">
        <f t="shared" si="8"/>
        <v>0.5</v>
      </c>
      <c r="P61" s="709">
        <f t="shared" si="8"/>
        <v>0</v>
      </c>
      <c r="Q61" s="1012">
        <f t="shared" si="8"/>
        <v>0</v>
      </c>
      <c r="R61" s="704">
        <f t="shared" si="8"/>
        <v>8</v>
      </c>
      <c r="S61" s="704">
        <f t="shared" si="8"/>
        <v>0</v>
      </c>
      <c r="T61" s="704">
        <f t="shared" si="8"/>
        <v>0</v>
      </c>
      <c r="U61" s="193"/>
      <c r="V61" s="193"/>
      <c r="W61" s="193"/>
      <c r="X61" s="193"/>
      <c r="Y61" s="193"/>
    </row>
    <row r="62" spans="1:25" s="194" customFormat="1" ht="30" customHeight="1">
      <c r="A62" s="288" t="s">
        <v>221</v>
      </c>
      <c r="B62" s="710" t="s">
        <v>274</v>
      </c>
      <c r="C62" s="527">
        <v>2</v>
      </c>
      <c r="D62" s="523"/>
      <c r="E62" s="523"/>
      <c r="F62" s="507"/>
      <c r="G62" s="293">
        <v>5.5</v>
      </c>
      <c r="H62" s="498">
        <f aca="true" t="shared" si="9" ref="H62:H67">G62*30</f>
        <v>165</v>
      </c>
      <c r="I62" s="523">
        <f aca="true" t="shared" si="10" ref="I62:I67">SUM(J62:L62)</f>
        <v>72</v>
      </c>
      <c r="J62" s="291">
        <v>36</v>
      </c>
      <c r="K62" s="291">
        <v>36</v>
      </c>
      <c r="L62" s="291"/>
      <c r="M62" s="523">
        <f aca="true" t="shared" si="11" ref="M62:M67">H62-I62</f>
        <v>93</v>
      </c>
      <c r="N62" s="590"/>
      <c r="O62" s="590">
        <f>G62/11</f>
        <v>0.5</v>
      </c>
      <c r="P62" s="591"/>
      <c r="Q62" s="998"/>
      <c r="R62" s="711">
        <v>4</v>
      </c>
      <c r="S62" s="712"/>
      <c r="T62" s="713"/>
      <c r="U62" s="193"/>
      <c r="V62" s="193"/>
      <c r="W62" s="193"/>
      <c r="X62" s="193"/>
      <c r="Y62" s="193"/>
    </row>
    <row r="63" spans="1:25" s="194" customFormat="1" ht="18" customHeight="1">
      <c r="A63" s="288" t="s">
        <v>202</v>
      </c>
      <c r="B63" s="714" t="s">
        <v>275</v>
      </c>
      <c r="C63" s="294">
        <v>2</v>
      </c>
      <c r="D63" s="556"/>
      <c r="E63" s="556"/>
      <c r="F63" s="715"/>
      <c r="G63" s="293">
        <v>5.5</v>
      </c>
      <c r="H63" s="527">
        <f t="shared" si="9"/>
        <v>165</v>
      </c>
      <c r="I63" s="291">
        <f t="shared" si="10"/>
        <v>72</v>
      </c>
      <c r="J63" s="291">
        <v>36</v>
      </c>
      <c r="K63" s="291">
        <v>36</v>
      </c>
      <c r="L63" s="291"/>
      <c r="M63" s="291">
        <f t="shared" si="11"/>
        <v>93</v>
      </c>
      <c r="N63" s="295"/>
      <c r="O63" s="295">
        <f>G63/11</f>
        <v>0.5</v>
      </c>
      <c r="P63" s="296"/>
      <c r="Q63" s="998"/>
      <c r="R63" s="711">
        <v>4</v>
      </c>
      <c r="S63" s="299"/>
      <c r="T63" s="506"/>
      <c r="U63" s="193"/>
      <c r="V63" s="193"/>
      <c r="W63" s="193"/>
      <c r="X63" s="193"/>
      <c r="Y63" s="193"/>
    </row>
    <row r="64" spans="1:25" s="194" customFormat="1" ht="19.5" customHeight="1">
      <c r="A64" s="288" t="s">
        <v>203</v>
      </c>
      <c r="B64" s="710" t="s">
        <v>276</v>
      </c>
      <c r="C64" s="498">
        <v>2</v>
      </c>
      <c r="D64" s="523"/>
      <c r="E64" s="523"/>
      <c r="F64" s="507"/>
      <c r="G64" s="293">
        <v>5.5</v>
      </c>
      <c r="H64" s="498">
        <f t="shared" si="9"/>
        <v>165</v>
      </c>
      <c r="I64" s="523">
        <f t="shared" si="10"/>
        <v>72</v>
      </c>
      <c r="J64" s="291">
        <v>36</v>
      </c>
      <c r="K64" s="291">
        <v>36</v>
      </c>
      <c r="L64" s="291"/>
      <c r="M64" s="523">
        <f t="shared" si="11"/>
        <v>93</v>
      </c>
      <c r="N64" s="590"/>
      <c r="O64" s="590">
        <f>G64/11</f>
        <v>0.5</v>
      </c>
      <c r="P64" s="591"/>
      <c r="Q64" s="999"/>
      <c r="R64" s="716">
        <v>4</v>
      </c>
      <c r="S64" s="507"/>
      <c r="T64" s="506"/>
      <c r="U64" s="193"/>
      <c r="V64" s="193"/>
      <c r="W64" s="193"/>
      <c r="X64" s="193"/>
      <c r="Y64" s="193"/>
    </row>
    <row r="65" spans="1:25" s="194" customFormat="1" ht="19.5" customHeight="1">
      <c r="A65" s="288" t="s">
        <v>204</v>
      </c>
      <c r="B65" s="302" t="s">
        <v>299</v>
      </c>
      <c r="C65" s="522">
        <v>2</v>
      </c>
      <c r="D65" s="523"/>
      <c r="E65" s="523"/>
      <c r="F65" s="509"/>
      <c r="G65" s="293">
        <v>5.5</v>
      </c>
      <c r="H65" s="498">
        <f t="shared" si="9"/>
        <v>165</v>
      </c>
      <c r="I65" s="523">
        <f t="shared" si="10"/>
        <v>72</v>
      </c>
      <c r="J65" s="291">
        <v>36</v>
      </c>
      <c r="K65" s="291">
        <v>36</v>
      </c>
      <c r="L65" s="291"/>
      <c r="M65" s="523">
        <f t="shared" si="11"/>
        <v>93</v>
      </c>
      <c r="N65" s="590"/>
      <c r="O65" s="590">
        <f>G65/11</f>
        <v>0.5</v>
      </c>
      <c r="P65" s="591"/>
      <c r="Q65" s="999"/>
      <c r="R65" s="716">
        <v>4</v>
      </c>
      <c r="S65" s="507"/>
      <c r="T65" s="506"/>
      <c r="U65" s="193"/>
      <c r="V65" s="193"/>
      <c r="W65" s="193"/>
      <c r="X65" s="193"/>
      <c r="Y65" s="193"/>
    </row>
    <row r="66" spans="1:25" s="194" customFormat="1" ht="18.75" customHeight="1">
      <c r="A66" s="288" t="s">
        <v>208</v>
      </c>
      <c r="B66" s="717" t="s">
        <v>277</v>
      </c>
      <c r="C66" s="498">
        <v>2</v>
      </c>
      <c r="D66" s="523"/>
      <c r="E66" s="523"/>
      <c r="F66" s="507"/>
      <c r="G66" s="293">
        <v>5.5</v>
      </c>
      <c r="H66" s="498">
        <f t="shared" si="9"/>
        <v>165</v>
      </c>
      <c r="I66" s="523">
        <f t="shared" si="10"/>
        <v>72</v>
      </c>
      <c r="J66" s="523">
        <v>36</v>
      </c>
      <c r="K66" s="523">
        <v>36</v>
      </c>
      <c r="L66" s="523"/>
      <c r="M66" s="523">
        <f t="shared" si="11"/>
        <v>93</v>
      </c>
      <c r="N66" s="501"/>
      <c r="O66" s="501">
        <f>G66/11</f>
        <v>0.5</v>
      </c>
      <c r="P66" s="591"/>
      <c r="Q66" s="1013"/>
      <c r="R66" s="592">
        <v>4</v>
      </c>
      <c r="S66" s="507"/>
      <c r="T66" s="506"/>
      <c r="U66" s="193"/>
      <c r="V66" s="193"/>
      <c r="W66" s="193"/>
      <c r="X66" s="193"/>
      <c r="Y66" s="193"/>
    </row>
    <row r="67" spans="1:25" s="194" customFormat="1" ht="18.75" customHeight="1" thickBot="1">
      <c r="A67" s="288" t="s">
        <v>264</v>
      </c>
      <c r="B67" s="714" t="s">
        <v>278</v>
      </c>
      <c r="C67" s="527">
        <v>2</v>
      </c>
      <c r="D67" s="291"/>
      <c r="E67" s="291"/>
      <c r="F67" s="299"/>
      <c r="G67" s="293">
        <v>5.5</v>
      </c>
      <c r="H67" s="527">
        <f t="shared" si="9"/>
        <v>165</v>
      </c>
      <c r="I67" s="291">
        <f t="shared" si="10"/>
        <v>72</v>
      </c>
      <c r="J67" s="291">
        <v>36</v>
      </c>
      <c r="K67" s="291">
        <v>36</v>
      </c>
      <c r="L67" s="291"/>
      <c r="M67" s="291">
        <f t="shared" si="11"/>
        <v>93</v>
      </c>
      <c r="N67" s="557"/>
      <c r="O67" s="557"/>
      <c r="P67" s="296"/>
      <c r="Q67" s="1011"/>
      <c r="R67" s="355">
        <v>4</v>
      </c>
      <c r="S67" s="622"/>
      <c r="T67" s="662"/>
      <c r="U67" s="193"/>
      <c r="V67" s="193"/>
      <c r="W67" s="193"/>
      <c r="X67" s="193"/>
      <c r="Y67" s="193"/>
    </row>
    <row r="68" spans="1:25" s="194" customFormat="1" ht="19.5" customHeight="1" thickBot="1">
      <c r="A68" s="932" t="s">
        <v>239</v>
      </c>
      <c r="B68" s="933"/>
      <c r="C68" s="933"/>
      <c r="D68" s="933"/>
      <c r="E68" s="933"/>
      <c r="F68" s="933"/>
      <c r="G68" s="933"/>
      <c r="H68" s="933"/>
      <c r="I68" s="933"/>
      <c r="J68" s="933"/>
      <c r="K68" s="933"/>
      <c r="L68" s="933"/>
      <c r="M68" s="933"/>
      <c r="N68" s="933"/>
      <c r="O68" s="933"/>
      <c r="P68" s="933"/>
      <c r="Q68" s="933"/>
      <c r="R68" s="933"/>
      <c r="S68" s="933"/>
      <c r="T68" s="934"/>
      <c r="U68" s="228"/>
      <c r="V68" s="228"/>
      <c r="W68" s="228"/>
      <c r="X68" s="228"/>
      <c r="Y68" s="193"/>
    </row>
    <row r="69" spans="1:25" s="194" customFormat="1" ht="19.5" customHeight="1">
      <c r="A69" s="847" t="s">
        <v>252</v>
      </c>
      <c r="B69" s="848"/>
      <c r="C69" s="529">
        <v>2</v>
      </c>
      <c r="D69" s="291"/>
      <c r="E69" s="291"/>
      <c r="F69" s="292"/>
      <c r="G69" s="718">
        <v>5.5</v>
      </c>
      <c r="H69" s="294">
        <f>G69*30</f>
        <v>165</v>
      </c>
      <c r="I69" s="291">
        <f>SUM(J69:L69)</f>
        <v>72</v>
      </c>
      <c r="J69" s="291">
        <v>36</v>
      </c>
      <c r="K69" s="291"/>
      <c r="L69" s="291">
        <v>36</v>
      </c>
      <c r="M69" s="291">
        <f>H69-I69</f>
        <v>93</v>
      </c>
      <c r="N69" s="295"/>
      <c r="O69" s="295">
        <f>G69/11</f>
        <v>0.5</v>
      </c>
      <c r="P69" s="296"/>
      <c r="Q69" s="998"/>
      <c r="R69" s="298">
        <v>4</v>
      </c>
      <c r="S69" s="299"/>
      <c r="T69" s="657"/>
      <c r="U69" s="228"/>
      <c r="V69" s="228"/>
      <c r="W69" s="228"/>
      <c r="X69" s="228"/>
      <c r="Y69" s="193"/>
    </row>
    <row r="70" spans="1:25" s="194" customFormat="1" ht="19.5" customHeight="1" thickBot="1">
      <c r="A70" s="847" t="s">
        <v>255</v>
      </c>
      <c r="B70" s="848"/>
      <c r="C70" s="529">
        <v>3</v>
      </c>
      <c r="D70" s="291"/>
      <c r="E70" s="291"/>
      <c r="F70" s="292"/>
      <c r="G70" s="293">
        <v>5.5</v>
      </c>
      <c r="H70" s="294">
        <f>G70*30</f>
        <v>165</v>
      </c>
      <c r="I70" s="291">
        <f>SUM(J70:L70)</f>
        <v>60</v>
      </c>
      <c r="J70" s="291">
        <v>30</v>
      </c>
      <c r="K70" s="291"/>
      <c r="L70" s="291">
        <v>30</v>
      </c>
      <c r="M70" s="291">
        <f>H70-I70</f>
        <v>105</v>
      </c>
      <c r="N70" s="295"/>
      <c r="O70" s="295">
        <f>G70/11</f>
        <v>0.5</v>
      </c>
      <c r="P70" s="296"/>
      <c r="Q70" s="998"/>
      <c r="R70" s="298"/>
      <c r="S70" s="299">
        <v>4</v>
      </c>
      <c r="T70" s="657"/>
      <c r="U70" s="228"/>
      <c r="V70" s="228"/>
      <c r="W70" s="228"/>
      <c r="X70" s="228"/>
      <c r="Y70" s="193"/>
    </row>
    <row r="71" spans="1:25" s="194" customFormat="1" ht="19.5" customHeight="1" thickBot="1">
      <c r="A71" s="881" t="s">
        <v>245</v>
      </c>
      <c r="B71" s="882"/>
      <c r="C71" s="577"/>
      <c r="D71" s="578"/>
      <c r="E71" s="578"/>
      <c r="F71" s="579"/>
      <c r="G71" s="549">
        <f aca="true" t="shared" si="12" ref="G71:T71">SUM(G69:G70)</f>
        <v>11</v>
      </c>
      <c r="H71" s="549">
        <f t="shared" si="12"/>
        <v>330</v>
      </c>
      <c r="I71" s="549">
        <f t="shared" si="12"/>
        <v>132</v>
      </c>
      <c r="J71" s="549">
        <f t="shared" si="12"/>
        <v>66</v>
      </c>
      <c r="K71" s="549">
        <f t="shared" si="12"/>
        <v>0</v>
      </c>
      <c r="L71" s="549">
        <f t="shared" si="12"/>
        <v>66</v>
      </c>
      <c r="M71" s="549">
        <f t="shared" si="12"/>
        <v>198</v>
      </c>
      <c r="N71" s="549">
        <f t="shared" si="12"/>
        <v>0</v>
      </c>
      <c r="O71" s="549">
        <f t="shared" si="12"/>
        <v>1</v>
      </c>
      <c r="P71" s="549">
        <f t="shared" si="12"/>
        <v>0</v>
      </c>
      <c r="Q71" s="115">
        <f t="shared" si="12"/>
        <v>0</v>
      </c>
      <c r="R71" s="549">
        <f t="shared" si="12"/>
        <v>4</v>
      </c>
      <c r="S71" s="549">
        <f t="shared" si="12"/>
        <v>4</v>
      </c>
      <c r="T71" s="549">
        <f t="shared" si="12"/>
        <v>0</v>
      </c>
      <c r="U71" s="228"/>
      <c r="V71" s="228"/>
      <c r="W71" s="228"/>
      <c r="X71" s="228"/>
      <c r="Y71" s="193"/>
    </row>
    <row r="72" spans="1:25" s="194" customFormat="1" ht="19.5" customHeight="1">
      <c r="A72" s="288" t="s">
        <v>259</v>
      </c>
      <c r="B72" s="302" t="s">
        <v>279</v>
      </c>
      <c r="C72" s="512">
        <v>2</v>
      </c>
      <c r="D72" s="513"/>
      <c r="E72" s="513"/>
      <c r="F72" s="682"/>
      <c r="G72" s="293">
        <v>5.5</v>
      </c>
      <c r="H72" s="498">
        <f aca="true" t="shared" si="13" ref="H72:H79">G72*30</f>
        <v>165</v>
      </c>
      <c r="I72" s="523">
        <f aca="true" t="shared" si="14" ref="I72:I79">SUM(J72:L72)</f>
        <v>72</v>
      </c>
      <c r="J72" s="291">
        <v>36</v>
      </c>
      <c r="K72" s="291">
        <v>36</v>
      </c>
      <c r="L72" s="291"/>
      <c r="M72" s="523">
        <f aca="true" t="shared" si="15" ref="M72:M79">H72-I72</f>
        <v>93</v>
      </c>
      <c r="N72" s="590"/>
      <c r="O72" s="590">
        <f>G72/11</f>
        <v>0.5</v>
      </c>
      <c r="P72" s="591"/>
      <c r="Q72" s="999"/>
      <c r="R72" s="716">
        <v>4</v>
      </c>
      <c r="S72" s="299"/>
      <c r="T72" s="300"/>
      <c r="U72" s="228"/>
      <c r="V72" s="228"/>
      <c r="W72" s="228"/>
      <c r="X72" s="228"/>
      <c r="Y72" s="193"/>
    </row>
    <row r="73" spans="1:25" s="194" customFormat="1" ht="19.5" customHeight="1">
      <c r="A73" s="288" t="s">
        <v>260</v>
      </c>
      <c r="B73" s="302" t="s">
        <v>280</v>
      </c>
      <c r="C73" s="522">
        <v>2</v>
      </c>
      <c r="D73" s="523"/>
      <c r="E73" s="523"/>
      <c r="F73" s="509"/>
      <c r="G73" s="293">
        <v>5.5</v>
      </c>
      <c r="H73" s="498">
        <f t="shared" si="13"/>
        <v>165</v>
      </c>
      <c r="I73" s="523">
        <f t="shared" si="14"/>
        <v>72</v>
      </c>
      <c r="J73" s="291">
        <v>36</v>
      </c>
      <c r="K73" s="291">
        <v>36</v>
      </c>
      <c r="L73" s="291"/>
      <c r="M73" s="523">
        <f t="shared" si="15"/>
        <v>93</v>
      </c>
      <c r="N73" s="590"/>
      <c r="O73" s="590">
        <f>G73/11</f>
        <v>0.5</v>
      </c>
      <c r="P73" s="591"/>
      <c r="Q73" s="999"/>
      <c r="R73" s="716">
        <v>4</v>
      </c>
      <c r="S73" s="299"/>
      <c r="T73" s="300"/>
      <c r="U73" s="228"/>
      <c r="V73" s="228"/>
      <c r="W73" s="228"/>
      <c r="X73" s="228"/>
      <c r="Y73" s="193"/>
    </row>
    <row r="74" spans="1:25" s="194" customFormat="1" ht="18.75" customHeight="1">
      <c r="A74" s="288" t="s">
        <v>261</v>
      </c>
      <c r="B74" s="710" t="s">
        <v>281</v>
      </c>
      <c r="C74" s="498">
        <v>2</v>
      </c>
      <c r="D74" s="523"/>
      <c r="E74" s="523"/>
      <c r="F74" s="507"/>
      <c r="G74" s="293">
        <v>5.5</v>
      </c>
      <c r="H74" s="498">
        <f t="shared" si="13"/>
        <v>165</v>
      </c>
      <c r="I74" s="523">
        <f t="shared" si="14"/>
        <v>72</v>
      </c>
      <c r="J74" s="523">
        <v>36</v>
      </c>
      <c r="K74" s="523">
        <v>36</v>
      </c>
      <c r="L74" s="523"/>
      <c r="M74" s="523">
        <f t="shared" si="15"/>
        <v>93</v>
      </c>
      <c r="N74" s="501" t="e">
        <f>G74/#REF!</f>
        <v>#REF!</v>
      </c>
      <c r="O74" s="501"/>
      <c r="P74" s="591"/>
      <c r="Q74" s="1013"/>
      <c r="R74" s="592">
        <v>4</v>
      </c>
      <c r="S74" s="507"/>
      <c r="T74" s="662"/>
      <c r="U74" s="193"/>
      <c r="V74" s="193"/>
      <c r="W74" s="193"/>
      <c r="X74" s="193"/>
      <c r="Y74" s="193"/>
    </row>
    <row r="75" spans="1:25" s="194" customFormat="1" ht="19.5" customHeight="1">
      <c r="A75" s="288"/>
      <c r="B75" s="719" t="s">
        <v>232</v>
      </c>
      <c r="C75" s="522">
        <v>2</v>
      </c>
      <c r="D75" s="523"/>
      <c r="E75" s="523"/>
      <c r="F75" s="509"/>
      <c r="G75" s="293">
        <v>5.5</v>
      </c>
      <c r="H75" s="498">
        <f t="shared" si="13"/>
        <v>165</v>
      </c>
      <c r="I75" s="523">
        <f t="shared" si="14"/>
        <v>72</v>
      </c>
      <c r="J75" s="291">
        <v>36</v>
      </c>
      <c r="K75" s="291"/>
      <c r="L75" s="291">
        <v>36</v>
      </c>
      <c r="M75" s="523">
        <f t="shared" si="15"/>
        <v>93</v>
      </c>
      <c r="N75" s="590"/>
      <c r="O75" s="590">
        <f>G75/11</f>
        <v>0.5</v>
      </c>
      <c r="P75" s="591"/>
      <c r="Q75" s="999"/>
      <c r="R75" s="716">
        <v>4</v>
      </c>
      <c r="S75" s="299"/>
      <c r="T75" s="300"/>
      <c r="U75" s="228"/>
      <c r="V75" s="228"/>
      <c r="W75" s="228"/>
      <c r="X75" s="228"/>
      <c r="Y75" s="193"/>
    </row>
    <row r="76" spans="1:25" s="161" customFormat="1" ht="19.5" customHeight="1">
      <c r="A76" s="288" t="s">
        <v>262</v>
      </c>
      <c r="B76" s="289" t="s">
        <v>238</v>
      </c>
      <c r="C76" s="290">
        <v>3</v>
      </c>
      <c r="D76" s="291"/>
      <c r="E76" s="291"/>
      <c r="F76" s="292"/>
      <c r="G76" s="293">
        <v>5.5</v>
      </c>
      <c r="H76" s="294">
        <f t="shared" si="13"/>
        <v>165</v>
      </c>
      <c r="I76" s="291">
        <f t="shared" si="14"/>
        <v>60</v>
      </c>
      <c r="J76" s="291">
        <v>30</v>
      </c>
      <c r="K76" s="291"/>
      <c r="L76" s="291">
        <v>30</v>
      </c>
      <c r="M76" s="291">
        <f t="shared" si="15"/>
        <v>105</v>
      </c>
      <c r="N76" s="295"/>
      <c r="O76" s="295">
        <f>G76/11</f>
        <v>0.5</v>
      </c>
      <c r="P76" s="296"/>
      <c r="Q76" s="998"/>
      <c r="R76" s="298"/>
      <c r="S76" s="299">
        <v>4</v>
      </c>
      <c r="T76" s="300"/>
      <c r="U76" s="301"/>
      <c r="V76" s="301"/>
      <c r="W76" s="301"/>
      <c r="X76" s="301"/>
      <c r="Y76" s="160"/>
    </row>
    <row r="77" spans="1:25" s="161" customFormat="1" ht="21.75" customHeight="1">
      <c r="A77" s="288" t="s">
        <v>263</v>
      </c>
      <c r="B77" s="302" t="s">
        <v>253</v>
      </c>
      <c r="C77" s="303" t="s">
        <v>236</v>
      </c>
      <c r="D77" s="291"/>
      <c r="E77" s="291"/>
      <c r="F77" s="292"/>
      <c r="G77" s="293">
        <v>5.5</v>
      </c>
      <c r="H77" s="294">
        <f t="shared" si="13"/>
        <v>165</v>
      </c>
      <c r="I77" s="291">
        <f t="shared" si="14"/>
        <v>60</v>
      </c>
      <c r="J77" s="291">
        <v>30</v>
      </c>
      <c r="K77" s="291"/>
      <c r="L77" s="291">
        <v>30</v>
      </c>
      <c r="M77" s="291">
        <f t="shared" si="15"/>
        <v>105</v>
      </c>
      <c r="N77" s="295"/>
      <c r="O77" s="295">
        <f>G77/11</f>
        <v>0.5</v>
      </c>
      <c r="P77" s="296"/>
      <c r="Q77" s="998"/>
      <c r="R77" s="298"/>
      <c r="S77" s="299">
        <v>4</v>
      </c>
      <c r="T77" s="300"/>
      <c r="U77" s="301"/>
      <c r="V77" s="301"/>
      <c r="W77" s="301"/>
      <c r="X77" s="301"/>
      <c r="Y77" s="160"/>
    </row>
    <row r="78" spans="1:25" s="161" customFormat="1" ht="21.75" customHeight="1">
      <c r="A78" s="288" t="s">
        <v>265</v>
      </c>
      <c r="B78" s="302" t="s">
        <v>240</v>
      </c>
      <c r="C78" s="303" t="s">
        <v>236</v>
      </c>
      <c r="D78" s="291"/>
      <c r="E78" s="291"/>
      <c r="F78" s="292"/>
      <c r="G78" s="293">
        <v>5.5</v>
      </c>
      <c r="H78" s="294">
        <f t="shared" si="13"/>
        <v>165</v>
      </c>
      <c r="I78" s="291">
        <f t="shared" si="14"/>
        <v>60</v>
      </c>
      <c r="J78" s="291">
        <v>30</v>
      </c>
      <c r="K78" s="291"/>
      <c r="L78" s="291">
        <v>30</v>
      </c>
      <c r="M78" s="291">
        <f t="shared" si="15"/>
        <v>105</v>
      </c>
      <c r="N78" s="295"/>
      <c r="O78" s="295">
        <f>G78/11</f>
        <v>0.5</v>
      </c>
      <c r="P78" s="296"/>
      <c r="Q78" s="998"/>
      <c r="R78" s="298"/>
      <c r="S78" s="299">
        <v>4</v>
      </c>
      <c r="T78" s="300"/>
      <c r="U78" s="301"/>
      <c r="V78" s="301"/>
      <c r="W78" s="301"/>
      <c r="X78" s="301"/>
      <c r="Y78" s="160"/>
    </row>
    <row r="79" spans="1:25" s="161" customFormat="1" ht="21.75" customHeight="1" thickBot="1">
      <c r="A79" s="304"/>
      <c r="B79" s="305" t="s">
        <v>232</v>
      </c>
      <c r="C79" s="306" t="s">
        <v>236</v>
      </c>
      <c r="D79" s="307"/>
      <c r="E79" s="307"/>
      <c r="F79" s="308"/>
      <c r="G79" s="293">
        <v>5.5</v>
      </c>
      <c r="H79" s="294">
        <f t="shared" si="13"/>
        <v>165</v>
      </c>
      <c r="I79" s="291">
        <f t="shared" si="14"/>
        <v>60</v>
      </c>
      <c r="J79" s="291">
        <v>30</v>
      </c>
      <c r="K79" s="291"/>
      <c r="L79" s="291">
        <v>30</v>
      </c>
      <c r="M79" s="291">
        <f t="shared" si="15"/>
        <v>105</v>
      </c>
      <c r="N79" s="295"/>
      <c r="O79" s="295">
        <f>G79/11</f>
        <v>0.5</v>
      </c>
      <c r="P79" s="296"/>
      <c r="Q79" s="998"/>
      <c r="R79" s="298"/>
      <c r="S79" s="299">
        <v>4</v>
      </c>
      <c r="T79" s="300"/>
      <c r="U79" s="301"/>
      <c r="V79" s="301"/>
      <c r="W79" s="301"/>
      <c r="X79" s="301"/>
      <c r="Y79" s="160"/>
    </row>
    <row r="80" spans="1:25" s="75" customFormat="1" ht="19.5" customHeight="1" thickBot="1">
      <c r="A80" s="924" t="s">
        <v>173</v>
      </c>
      <c r="B80" s="925"/>
      <c r="C80" s="98"/>
      <c r="D80" s="88"/>
      <c r="E80" s="88"/>
      <c r="F80" s="104"/>
      <c r="G80" s="105">
        <f>G46+G61+G71</f>
        <v>31</v>
      </c>
      <c r="H80" s="78">
        <f aca="true" t="shared" si="16" ref="H80:Q80">H46+H61</f>
        <v>600</v>
      </c>
      <c r="I80" s="78">
        <f t="shared" si="16"/>
        <v>246</v>
      </c>
      <c r="J80" s="78">
        <f t="shared" si="16"/>
        <v>108</v>
      </c>
      <c r="K80" s="78">
        <f t="shared" si="16"/>
        <v>0</v>
      </c>
      <c r="L80" s="78">
        <f t="shared" si="16"/>
        <v>138</v>
      </c>
      <c r="M80" s="78">
        <f t="shared" si="16"/>
        <v>354</v>
      </c>
      <c r="N80" s="78" t="e">
        <f t="shared" si="16"/>
        <v>#DIV/0!</v>
      </c>
      <c r="O80" s="78">
        <f t="shared" si="16"/>
        <v>0.5</v>
      </c>
      <c r="P80" s="78">
        <f t="shared" si="16"/>
        <v>0</v>
      </c>
      <c r="Q80" s="115">
        <f t="shared" si="16"/>
        <v>0</v>
      </c>
      <c r="R80" s="116">
        <f>R46+R61+R71</f>
        <v>16</v>
      </c>
      <c r="S80" s="144">
        <f>S46+S61+S71</f>
        <v>6</v>
      </c>
      <c r="T80" s="78"/>
      <c r="U80" s="74"/>
      <c r="V80" s="74"/>
      <c r="W80" s="74"/>
      <c r="X80" s="74"/>
      <c r="Y80" s="74"/>
    </row>
    <row r="81" spans="1:20" ht="16.5" thickBot="1">
      <c r="A81" s="919" t="s">
        <v>198</v>
      </c>
      <c r="B81" s="920"/>
      <c r="C81" s="920"/>
      <c r="D81" s="920"/>
      <c r="E81" s="920"/>
      <c r="F81" s="920"/>
      <c r="G81" s="920"/>
      <c r="H81" s="920"/>
      <c r="I81" s="920"/>
      <c r="J81" s="920"/>
      <c r="K81" s="920"/>
      <c r="L81" s="920"/>
      <c r="M81" s="920"/>
      <c r="N81" s="920"/>
      <c r="O81" s="920"/>
      <c r="P81" s="920"/>
      <c r="Q81" s="920"/>
      <c r="R81" s="920"/>
      <c r="S81" s="920"/>
      <c r="T81" s="921"/>
    </row>
    <row r="82" spans="1:25" s="75" customFormat="1" ht="19.5" customHeight="1" thickBot="1">
      <c r="A82" s="935" t="s">
        <v>150</v>
      </c>
      <c r="B82" s="936"/>
      <c r="C82" s="106"/>
      <c r="D82" s="107"/>
      <c r="E82" s="107"/>
      <c r="F82" s="108"/>
      <c r="G82" s="122">
        <f>G40+G80</f>
        <v>120</v>
      </c>
      <c r="H82" s="109">
        <f aca="true" t="shared" si="17" ref="H82:S82">H39+H36+H80+H40</f>
        <v>3660</v>
      </c>
      <c r="I82" s="110">
        <f t="shared" si="17"/>
        <v>606</v>
      </c>
      <c r="J82" s="110">
        <f t="shared" si="17"/>
        <v>297</v>
      </c>
      <c r="K82" s="110">
        <f t="shared" si="17"/>
        <v>93</v>
      </c>
      <c r="L82" s="110">
        <f t="shared" si="17"/>
        <v>216</v>
      </c>
      <c r="M82" s="111">
        <f t="shared" si="17"/>
        <v>894</v>
      </c>
      <c r="N82" s="112" t="e">
        <f t="shared" si="17"/>
        <v>#REF!</v>
      </c>
      <c r="O82" s="113">
        <f t="shared" si="17"/>
        <v>19.5</v>
      </c>
      <c r="P82" s="114" t="e">
        <f t="shared" si="17"/>
        <v>#DIV/0!</v>
      </c>
      <c r="Q82" s="118">
        <f t="shared" si="17"/>
        <v>21</v>
      </c>
      <c r="R82" s="119">
        <f t="shared" si="17"/>
        <v>21</v>
      </c>
      <c r="S82" s="142">
        <f t="shared" si="17"/>
        <v>20</v>
      </c>
      <c r="T82" s="90"/>
      <c r="U82" s="74"/>
      <c r="V82" s="74"/>
      <c r="W82" s="74"/>
      <c r="X82" s="74"/>
      <c r="Y82" s="74"/>
    </row>
    <row r="83" spans="1:25" s="75" customFormat="1" ht="19.5" customHeight="1">
      <c r="A83" s="79"/>
      <c r="B83" s="80"/>
      <c r="C83" s="80"/>
      <c r="D83" s="80"/>
      <c r="E83" s="80"/>
      <c r="F83" s="80"/>
      <c r="G83" s="11"/>
      <c r="H83" s="929" t="s">
        <v>11</v>
      </c>
      <c r="I83" s="930"/>
      <c r="J83" s="930"/>
      <c r="K83" s="930"/>
      <c r="L83" s="930"/>
      <c r="M83" s="931"/>
      <c r="N83" s="76">
        <v>2</v>
      </c>
      <c r="O83" s="76">
        <v>2</v>
      </c>
      <c r="P83" s="77">
        <v>2</v>
      </c>
      <c r="Q83" s="97">
        <v>4</v>
      </c>
      <c r="R83" s="89">
        <v>4</v>
      </c>
      <c r="S83" s="96">
        <v>4</v>
      </c>
      <c r="T83" s="96" t="s">
        <v>90</v>
      </c>
      <c r="U83" s="74"/>
      <c r="V83" s="74"/>
      <c r="W83" s="74"/>
      <c r="X83" s="74"/>
      <c r="Y83" s="74"/>
    </row>
    <row r="84" spans="1:25" s="75" customFormat="1" ht="19.5" customHeight="1">
      <c r="A84" s="82" t="s">
        <v>14</v>
      </c>
      <c r="B84" s="80"/>
      <c r="C84" s="80"/>
      <c r="D84" s="80"/>
      <c r="E84" s="80"/>
      <c r="F84" s="80"/>
      <c r="G84" s="11"/>
      <c r="H84" s="926" t="s">
        <v>15</v>
      </c>
      <c r="I84" s="927"/>
      <c r="J84" s="927"/>
      <c r="K84" s="927"/>
      <c r="L84" s="927"/>
      <c r="M84" s="928"/>
      <c r="N84" s="76">
        <v>9</v>
      </c>
      <c r="O84" s="76">
        <v>3</v>
      </c>
      <c r="P84" s="77">
        <v>4</v>
      </c>
      <c r="Q84" s="81">
        <v>4</v>
      </c>
      <c r="R84" s="76">
        <v>3</v>
      </c>
      <c r="S84" s="77">
        <v>3</v>
      </c>
      <c r="T84" s="77">
        <v>1</v>
      </c>
      <c r="U84" s="74"/>
      <c r="V84" s="74"/>
      <c r="W84" s="74"/>
      <c r="X84" s="74"/>
      <c r="Y84" s="74"/>
    </row>
    <row r="85" spans="1:25" s="75" customFormat="1" ht="19.5" customHeight="1" thickBot="1">
      <c r="A85" s="82"/>
      <c r="B85" s="80"/>
      <c r="C85" s="80"/>
      <c r="D85" s="80"/>
      <c r="E85" s="80"/>
      <c r="F85" s="80"/>
      <c r="G85" s="11"/>
      <c r="H85" s="904" t="s">
        <v>12</v>
      </c>
      <c r="I85" s="905"/>
      <c r="J85" s="905"/>
      <c r="K85" s="905"/>
      <c r="L85" s="905"/>
      <c r="M85" s="906"/>
      <c r="N85" s="83"/>
      <c r="O85" s="83"/>
      <c r="P85" s="84">
        <v>1</v>
      </c>
      <c r="Q85" s="85"/>
      <c r="R85" s="83">
        <v>1</v>
      </c>
      <c r="S85" s="84"/>
      <c r="T85" s="117"/>
      <c r="U85" s="74"/>
      <c r="V85" s="74"/>
      <c r="W85" s="74"/>
      <c r="X85" s="74"/>
      <c r="Y85" s="74"/>
    </row>
    <row r="86" spans="1:25" s="75" customFormat="1" ht="19.5" customHeight="1" thickBot="1">
      <c r="A86" s="6"/>
      <c r="B86" s="7"/>
      <c r="C86" s="8"/>
      <c r="D86" s="8"/>
      <c r="E86" s="8"/>
      <c r="F86" s="7"/>
      <c r="G86" s="9"/>
      <c r="H86" s="901" t="s">
        <v>185</v>
      </c>
      <c r="I86" s="902"/>
      <c r="J86" s="902"/>
      <c r="K86" s="902"/>
      <c r="L86" s="902"/>
      <c r="M86" s="903"/>
      <c r="N86" s="86">
        <v>1</v>
      </c>
      <c r="O86" s="87">
        <v>3</v>
      </c>
      <c r="P86" s="87">
        <v>4</v>
      </c>
      <c r="Q86" s="136">
        <v>1</v>
      </c>
      <c r="R86" s="137">
        <v>2</v>
      </c>
      <c r="S86" s="143">
        <v>3</v>
      </c>
      <c r="T86" s="138">
        <v>4</v>
      </c>
      <c r="U86" s="74"/>
      <c r="V86" s="74"/>
      <c r="W86" s="74"/>
      <c r="X86" s="74"/>
      <c r="Y86" s="74"/>
    </row>
    <row r="87" spans="1:20" ht="16.5" thickBot="1">
      <c r="A87" s="6"/>
      <c r="B87" s="7"/>
      <c r="C87" s="8"/>
      <c r="D87" s="8"/>
      <c r="E87" s="8"/>
      <c r="F87" s="7"/>
      <c r="G87" s="9"/>
      <c r="P87" s="124"/>
      <c r="Q87" s="149">
        <f>G12+G14+G15+G18+G19+G22+G25+G31</f>
        <v>30</v>
      </c>
      <c r="R87" s="150">
        <f>G13+G20+G21+G43+G44+G59+G60+G69</f>
        <v>30</v>
      </c>
      <c r="S87" s="150">
        <f>G32+G26+G29+G70+G27+G45+G28</f>
        <v>30</v>
      </c>
      <c r="T87" s="151">
        <f>G35+G38</f>
        <v>30</v>
      </c>
    </row>
    <row r="88" spans="1:20" ht="15.75">
      <c r="A88" s="6"/>
      <c r="B88" s="7"/>
      <c r="C88" s="8"/>
      <c r="D88" s="8"/>
      <c r="E88" s="8"/>
      <c r="F88" s="7"/>
      <c r="G88" s="9"/>
      <c r="P88" s="124"/>
      <c r="Q88" s="148"/>
      <c r="R88" s="148"/>
      <c r="S88" s="148"/>
      <c r="T88" s="148"/>
    </row>
    <row r="89" spans="1:20" ht="15.75">
      <c r="A89" s="6"/>
      <c r="B89" s="152" t="s">
        <v>295</v>
      </c>
      <c r="C89" s="153"/>
      <c r="D89" s="154"/>
      <c r="E89" s="154"/>
      <c r="F89" s="155"/>
      <c r="G89" s="156"/>
      <c r="H89" s="157"/>
      <c r="I89" s="915" t="s">
        <v>292</v>
      </c>
      <c r="J89" s="915"/>
      <c r="K89" s="915"/>
      <c r="P89" s="124"/>
      <c r="Q89" s="148"/>
      <c r="R89" s="148"/>
      <c r="S89" s="148"/>
      <c r="T89" s="148"/>
    </row>
    <row r="90" spans="1:20" ht="15.75">
      <c r="A90" s="125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25"/>
      <c r="M90" s="125"/>
      <c r="N90" s="125"/>
      <c r="O90" s="125"/>
      <c r="P90" s="125"/>
      <c r="Q90" s="139"/>
      <c r="R90" s="141"/>
      <c r="S90" s="140"/>
      <c r="T90" s="140"/>
    </row>
    <row r="91" spans="1:20" ht="15.75">
      <c r="A91" s="125"/>
      <c r="B91" s="159" t="s">
        <v>291</v>
      </c>
      <c r="C91" s="159"/>
      <c r="D91" s="913"/>
      <c r="E91" s="913"/>
      <c r="F91" s="914"/>
      <c r="G91" s="914"/>
      <c r="H91" s="159"/>
      <c r="I91" s="915" t="s">
        <v>292</v>
      </c>
      <c r="J91" s="915"/>
      <c r="K91" s="915"/>
      <c r="L91" s="125"/>
      <c r="M91" s="125"/>
      <c r="N91" s="125"/>
      <c r="O91" s="125"/>
      <c r="P91" s="125"/>
      <c r="Q91" s="95"/>
      <c r="R91" s="95"/>
      <c r="S91" s="125"/>
      <c r="T91" s="125"/>
    </row>
    <row r="92" spans="1:20" ht="15.75">
      <c r="A92" s="125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25"/>
      <c r="M92" s="125"/>
      <c r="N92" s="125"/>
      <c r="O92" s="125"/>
      <c r="P92" s="125"/>
      <c r="Q92" s="125"/>
      <c r="R92" s="125"/>
      <c r="S92" s="125"/>
      <c r="T92" s="125"/>
    </row>
    <row r="93" spans="1:20" ht="15.75">
      <c r="A93" s="125"/>
      <c r="B93" s="159" t="s">
        <v>293</v>
      </c>
      <c r="C93" s="159"/>
      <c r="D93" s="913"/>
      <c r="E93" s="913"/>
      <c r="F93" s="914"/>
      <c r="G93" s="914"/>
      <c r="H93" s="159"/>
      <c r="I93" s="915" t="s">
        <v>294</v>
      </c>
      <c r="J93" s="915"/>
      <c r="K93" s="915"/>
      <c r="L93" s="125"/>
      <c r="M93" s="125"/>
      <c r="N93" s="125"/>
      <c r="O93" s="125"/>
      <c r="P93" s="125"/>
      <c r="Q93" s="125"/>
      <c r="R93" s="125"/>
      <c r="S93" s="125"/>
      <c r="T93" s="125"/>
    </row>
    <row r="94" spans="1:20" ht="1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</row>
    <row r="99" ht="15.75">
      <c r="B99" s="135"/>
    </row>
  </sheetData>
  <sheetProtection/>
  <mergeCells count="65">
    <mergeCell ref="A45:B45"/>
    <mergeCell ref="I35:M35"/>
    <mergeCell ref="A36:B36"/>
    <mergeCell ref="A40:B40"/>
    <mergeCell ref="A24:T24"/>
    <mergeCell ref="A33:B33"/>
    <mergeCell ref="A34:T34"/>
    <mergeCell ref="D91:G91"/>
    <mergeCell ref="I91:K91"/>
    <mergeCell ref="A82:B82"/>
    <mergeCell ref="D55:D56"/>
    <mergeCell ref="A60:B60"/>
    <mergeCell ref="A37:T37"/>
    <mergeCell ref="A70:B70"/>
    <mergeCell ref="I89:K89"/>
    <mergeCell ref="A71:B71"/>
    <mergeCell ref="A69:B69"/>
    <mergeCell ref="D93:G93"/>
    <mergeCell ref="I93:K93"/>
    <mergeCell ref="A58:T58"/>
    <mergeCell ref="A81:T81"/>
    <mergeCell ref="A39:B39"/>
    <mergeCell ref="A80:B80"/>
    <mergeCell ref="H84:M84"/>
    <mergeCell ref="H83:M83"/>
    <mergeCell ref="A46:B46"/>
    <mergeCell ref="A68:T68"/>
    <mergeCell ref="H86:M86"/>
    <mergeCell ref="H85:M85"/>
    <mergeCell ref="A9:T9"/>
    <mergeCell ref="A10:T10"/>
    <mergeCell ref="L4:L7"/>
    <mergeCell ref="J4:J7"/>
    <mergeCell ref="A23:B23"/>
    <mergeCell ref="I32:M32"/>
    <mergeCell ref="I31:M31"/>
    <mergeCell ref="A43:B43"/>
    <mergeCell ref="N2:P3"/>
    <mergeCell ref="K4:K7"/>
    <mergeCell ref="Q4:R4"/>
    <mergeCell ref="I4:I7"/>
    <mergeCell ref="I3:L3"/>
    <mergeCell ref="H2:L2"/>
    <mergeCell ref="Q2:T3"/>
    <mergeCell ref="S4:T4"/>
    <mergeCell ref="E2:F3"/>
    <mergeCell ref="A44:B44"/>
    <mergeCell ref="A41:T41"/>
    <mergeCell ref="A42:T42"/>
    <mergeCell ref="A16:B16"/>
    <mergeCell ref="G2:G7"/>
    <mergeCell ref="C4:C7"/>
    <mergeCell ref="D4:D7"/>
    <mergeCell ref="B2:B7"/>
    <mergeCell ref="E4:E7"/>
    <mergeCell ref="A59:B59"/>
    <mergeCell ref="A61:B61"/>
    <mergeCell ref="A1:S1"/>
    <mergeCell ref="M2:M7"/>
    <mergeCell ref="H3:H7"/>
    <mergeCell ref="N4:P4"/>
    <mergeCell ref="F4:F7"/>
    <mergeCell ref="A17:T17"/>
    <mergeCell ref="A2:A7"/>
    <mergeCell ref="C2:D3"/>
  </mergeCells>
  <printOptions/>
  <pageMargins left="0.7" right="0.7" top="0.75" bottom="0.75" header="0.3" footer="0.3"/>
  <pageSetup fitToHeight="0" horizontalDpi="600" verticalDpi="600" orientation="landscape" paperSize="9" scale="69" r:id="rId1"/>
  <rowBreaks count="3" manualBreakCount="3">
    <brk id="36" max="19" man="1"/>
    <brk id="44" max="19" man="1"/>
    <brk id="80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0">
      <selection activeCell="D18" sqref="D18"/>
    </sheetView>
  </sheetViews>
  <sheetFormatPr defaultColWidth="9.00390625" defaultRowHeight="12.75"/>
  <cols>
    <col min="7" max="8" width="2.875" style="0" customWidth="1"/>
  </cols>
  <sheetData>
    <row r="1" spans="1:9" ht="12.75">
      <c r="A1" s="328"/>
      <c r="B1" s="328"/>
      <c r="C1" s="328" t="s">
        <v>303</v>
      </c>
      <c r="D1" s="328" t="s">
        <v>304</v>
      </c>
      <c r="E1" s="328" t="s">
        <v>305</v>
      </c>
      <c r="F1" s="328" t="s">
        <v>306</v>
      </c>
      <c r="G1" s="942" t="s">
        <v>307</v>
      </c>
      <c r="H1" s="942"/>
      <c r="I1" s="942"/>
    </row>
    <row r="2" spans="1:9" ht="12.75">
      <c r="A2" s="943" t="str">
        <f>'сем 2020'!B10</f>
        <v>Іноземна мова (за професійним спрямуванням)</v>
      </c>
      <c r="B2" s="943"/>
      <c r="C2" s="943"/>
      <c r="D2" s="943"/>
      <c r="E2" s="943"/>
      <c r="F2" s="943"/>
      <c r="G2" s="943"/>
      <c r="H2" s="943"/>
      <c r="I2" s="943"/>
    </row>
    <row r="3" spans="1:9" ht="12.75">
      <c r="A3" t="s">
        <v>311</v>
      </c>
      <c r="C3">
        <f>'сем 2020'!Q10</f>
        <v>2</v>
      </c>
      <c r="D3">
        <f>'сем 2020'!J10</f>
        <v>0</v>
      </c>
      <c r="E3">
        <f>'сем 2020'!K10</f>
        <v>0</v>
      </c>
      <c r="F3">
        <f>'сем 2020'!L10</f>
        <v>30</v>
      </c>
      <c r="I3" t="str">
        <f>'сем 2020'!U10</f>
        <v>залік</v>
      </c>
    </row>
    <row r="4" spans="1:9" ht="12.75">
      <c r="A4" s="943" t="str">
        <f>'сем 2020'!B12</f>
        <v>Охорона праці в галузі та цивільний захист</v>
      </c>
      <c r="B4" s="943"/>
      <c r="C4" s="943"/>
      <c r="D4" s="943"/>
      <c r="E4" s="943"/>
      <c r="F4" s="943"/>
      <c r="G4" s="943"/>
      <c r="H4" s="943"/>
      <c r="I4" s="943"/>
    </row>
    <row r="5" spans="1:9" ht="12.75">
      <c r="A5" t="s">
        <v>311</v>
      </c>
      <c r="C5">
        <f>'сем 2020'!Q12</f>
        <v>2</v>
      </c>
      <c r="D5">
        <f>'сем 2020'!J12</f>
        <v>15</v>
      </c>
      <c r="E5">
        <f>'сем 2020'!K12</f>
        <v>15</v>
      </c>
      <c r="F5">
        <f>'сем 2020'!L12</f>
        <v>15</v>
      </c>
      <c r="I5" t="str">
        <f>'сем 2020'!U12</f>
        <v>іспит</v>
      </c>
    </row>
    <row r="6" spans="1:9" ht="12.75">
      <c r="A6" s="944" t="str">
        <f>'сем 2020'!B14</f>
        <v>Теорія комп’ютеризованого проектування </v>
      </c>
      <c r="B6" s="944"/>
      <c r="C6" s="944"/>
      <c r="D6" s="944"/>
      <c r="E6" s="944"/>
      <c r="F6" s="944"/>
      <c r="G6" s="944"/>
      <c r="H6" s="944"/>
      <c r="I6" s="944"/>
    </row>
    <row r="7" spans="1:9" ht="12.75">
      <c r="A7" s="347" t="s">
        <v>311</v>
      </c>
      <c r="B7" s="347"/>
      <c r="C7" s="347">
        <f>'сем 2020'!Q14</f>
        <v>4</v>
      </c>
      <c r="D7" s="347">
        <f>'сем 2020'!J14</f>
        <v>30</v>
      </c>
      <c r="E7" s="347">
        <f>'сем 2020'!K14</f>
        <v>15</v>
      </c>
      <c r="F7" s="347">
        <f>'сем 2020'!L14</f>
        <v>15</v>
      </c>
      <c r="G7" s="347"/>
      <c r="H7" s="347"/>
      <c r="I7" s="347" t="str">
        <f>'сем 2020'!U14</f>
        <v>іспит</v>
      </c>
    </row>
    <row r="8" spans="1:9" ht="12.75">
      <c r="A8" s="944" t="str">
        <f>'сем 2020'!B16</f>
        <v>Розподілені комп'ютерні системи і мережі  </v>
      </c>
      <c r="B8" s="944"/>
      <c r="C8" s="944"/>
      <c r="D8" s="944"/>
      <c r="E8" s="944"/>
      <c r="F8" s="944"/>
      <c r="G8" s="944"/>
      <c r="H8" s="944"/>
      <c r="I8" s="944"/>
    </row>
    <row r="9" spans="1:9" ht="12.75">
      <c r="A9" s="347" t="s">
        <v>311</v>
      </c>
      <c r="B9" s="347"/>
      <c r="C9" s="347">
        <f>'сем 2020'!Q16</f>
        <v>3</v>
      </c>
      <c r="D9" s="347">
        <f>'сем 2020'!J16</f>
        <v>30</v>
      </c>
      <c r="E9" s="347">
        <f>'сем 2020'!K16</f>
        <v>15</v>
      </c>
      <c r="F9" s="347">
        <f>'сем 2020'!L16</f>
        <v>0</v>
      </c>
      <c r="G9" s="347"/>
      <c r="H9" s="347"/>
      <c r="I9" s="347" t="str">
        <f>'сем 2020'!U16</f>
        <v>залік</v>
      </c>
    </row>
    <row r="10" spans="1:10" ht="12.75">
      <c r="A10" s="944" t="str">
        <f>'сем 2020'!B18</f>
        <v>Технології обчислювального інтелекту </v>
      </c>
      <c r="B10" s="944"/>
      <c r="C10" s="944"/>
      <c r="D10" s="944"/>
      <c r="E10" s="944"/>
      <c r="F10" s="944"/>
      <c r="G10" s="944"/>
      <c r="H10" s="944"/>
      <c r="I10" s="944"/>
      <c r="J10" t="s">
        <v>313</v>
      </c>
    </row>
    <row r="11" spans="1:9" ht="12.75">
      <c r="A11" s="347" t="s">
        <v>311</v>
      </c>
      <c r="B11" s="347"/>
      <c r="C11" s="347">
        <f>'сем 2020'!Q18</f>
        <v>3</v>
      </c>
      <c r="D11" s="348">
        <f>'сем 2020'!J18</f>
        <v>18</v>
      </c>
      <c r="E11" s="348">
        <f>'сем 2020'!K18</f>
        <v>36</v>
      </c>
      <c r="F11" s="348">
        <f>'сем 2020'!L18</f>
        <v>0</v>
      </c>
      <c r="G11" s="347"/>
      <c r="H11" s="347"/>
      <c r="I11" s="347" t="str">
        <f>'сем 2020'!U18</f>
        <v>іспит</v>
      </c>
    </row>
    <row r="12" spans="1:9" ht="12.75">
      <c r="A12" s="944" t="str">
        <f>'сем 2020'!B20</f>
        <v>Методологія і організація освітнього процесу та наукових досліджень</v>
      </c>
      <c r="B12" s="944"/>
      <c r="C12" s="944"/>
      <c r="D12" s="944"/>
      <c r="E12" s="944"/>
      <c r="F12" s="944"/>
      <c r="G12" s="944"/>
      <c r="H12" s="944"/>
      <c r="I12" s="944"/>
    </row>
    <row r="13" spans="1:9" ht="12.75">
      <c r="A13" s="347" t="s">
        <v>311</v>
      </c>
      <c r="B13" s="347"/>
      <c r="C13" s="347">
        <f>'сем 2020'!Q20</f>
        <v>4</v>
      </c>
      <c r="D13" s="347">
        <f>'сем 2020'!J20</f>
        <v>30</v>
      </c>
      <c r="E13" s="347">
        <f>'сем 2020'!K20</f>
        <v>0</v>
      </c>
      <c r="F13" s="347">
        <f>'сем 2020'!L20</f>
        <v>30</v>
      </c>
      <c r="G13" s="347"/>
      <c r="H13" s="347"/>
      <c r="I13" s="347" t="str">
        <f>'сем 2020'!U20</f>
        <v>іспит</v>
      </c>
    </row>
    <row r="14" spans="1:11" ht="12.75">
      <c r="A14" s="944" t="str">
        <f>'сем 2020'!B22</f>
        <v>Методи забезпечення якості компонентів комп'ютерних систем  </v>
      </c>
      <c r="B14" s="944"/>
      <c r="C14" s="944"/>
      <c r="D14" s="944"/>
      <c r="E14" s="944"/>
      <c r="F14" s="944"/>
      <c r="G14" s="944"/>
      <c r="H14" s="944"/>
      <c r="I14" s="944"/>
      <c r="K14" t="s">
        <v>312</v>
      </c>
    </row>
    <row r="15" spans="1:9" ht="12.75">
      <c r="A15" s="347" t="s">
        <v>311</v>
      </c>
      <c r="B15" s="347"/>
      <c r="C15" s="347">
        <f>'сем 2020'!Q22</f>
        <v>3</v>
      </c>
      <c r="D15" s="347">
        <f>'сем 2020'!J22</f>
        <v>15</v>
      </c>
      <c r="E15" s="347">
        <f>'сем 2020'!K22</f>
        <v>15</v>
      </c>
      <c r="F15" s="347">
        <f>'сем 2020'!L22</f>
        <v>15</v>
      </c>
      <c r="G15" s="347"/>
      <c r="H15" s="347"/>
      <c r="I15" s="347" t="str">
        <f>'сем 2020'!U22</f>
        <v>залік</v>
      </c>
    </row>
    <row r="16" spans="1:9" s="345" customFormat="1" ht="12.75">
      <c r="A16" s="347"/>
      <c r="B16" s="347"/>
      <c r="C16" s="347"/>
      <c r="D16" s="347"/>
      <c r="E16" s="347"/>
      <c r="F16" s="347"/>
      <c r="G16" s="347"/>
      <c r="H16" s="347"/>
      <c r="I16" s="347"/>
    </row>
    <row r="17" s="345" customFormat="1" ht="12.75">
      <c r="A17" s="345" t="s">
        <v>46</v>
      </c>
    </row>
    <row r="19" spans="1:9" ht="12.75">
      <c r="A19" s="943" t="str">
        <f>'сем 2020'!B25</f>
        <v>Іноземна мова (за професійним спрямуванням)</v>
      </c>
      <c r="B19" s="943"/>
      <c r="C19" s="943"/>
      <c r="D19" s="943"/>
      <c r="E19" s="943"/>
      <c r="F19" s="943"/>
      <c r="G19" s="943"/>
      <c r="H19" s="943"/>
      <c r="I19" s="943"/>
    </row>
    <row r="20" spans="1:6" ht="12.75">
      <c r="A20" t="s">
        <v>301</v>
      </c>
      <c r="C20">
        <f>'сем 2020'!Q25</f>
        <v>1</v>
      </c>
      <c r="D20">
        <f>'сем 2020'!J25</f>
        <v>0</v>
      </c>
      <c r="E20">
        <f>'сем 2020'!K25</f>
        <v>0</v>
      </c>
      <c r="F20">
        <f>'сем 2020'!L25</f>
        <v>9</v>
      </c>
    </row>
    <row r="21" spans="1:9" ht="12.75">
      <c r="A21" t="s">
        <v>302</v>
      </c>
      <c r="C21">
        <f>'сем 2020'!Q77</f>
        <v>1</v>
      </c>
      <c r="D21">
        <f>'сем 2020'!J77</f>
        <v>0</v>
      </c>
      <c r="E21">
        <f>'сем 2020'!K77</f>
        <v>0</v>
      </c>
      <c r="F21">
        <f>'сем 2020'!L77</f>
        <v>9</v>
      </c>
      <c r="I21" t="str">
        <f>'сем 2020'!U77</f>
        <v>залік</v>
      </c>
    </row>
    <row r="22" spans="1:9" ht="12.75">
      <c r="A22" s="945"/>
      <c r="B22" s="945"/>
      <c r="C22" s="945"/>
      <c r="D22" s="945"/>
      <c r="E22" s="945"/>
      <c r="F22" s="945"/>
      <c r="G22" s="945"/>
      <c r="H22" s="945"/>
      <c r="I22" s="945"/>
    </row>
    <row r="23" spans="1:9" ht="12.75">
      <c r="A23" s="346"/>
      <c r="B23" s="346"/>
      <c r="C23" s="346"/>
      <c r="D23" s="346"/>
      <c r="E23" s="346"/>
      <c r="F23" s="346"/>
      <c r="G23" s="346"/>
      <c r="H23" s="346"/>
      <c r="I23" s="346"/>
    </row>
    <row r="24" spans="1:9" ht="12.75">
      <c r="A24" s="346"/>
      <c r="B24" s="346"/>
      <c r="C24" s="346"/>
      <c r="D24" s="346"/>
      <c r="E24" s="346"/>
      <c r="F24" s="346"/>
      <c r="G24" s="346"/>
      <c r="H24" s="346"/>
      <c r="I24" s="346"/>
    </row>
    <row r="25" spans="1:9" ht="12.75">
      <c r="A25" s="943" t="str">
        <f>'сем 2020'!B30</f>
        <v>Сучасні методи проектування програмних систем на основі ООП </v>
      </c>
      <c r="B25" s="943"/>
      <c r="C25" s="943"/>
      <c r="D25" s="943"/>
      <c r="E25" s="943"/>
      <c r="F25" s="943"/>
      <c r="G25" s="943"/>
      <c r="H25" s="943"/>
      <c r="I25" s="943"/>
    </row>
    <row r="26" spans="1:6" ht="12.75">
      <c r="A26" t="s">
        <v>301</v>
      </c>
      <c r="C26">
        <f>'сем 2020'!Q30</f>
        <v>3</v>
      </c>
      <c r="D26">
        <f>'сем 2020'!J30</f>
        <v>18</v>
      </c>
      <c r="E26">
        <f>'сем 2020'!K30</f>
        <v>9</v>
      </c>
      <c r="F26">
        <f>'сем 2020'!L30</f>
        <v>0</v>
      </c>
    </row>
    <row r="27" spans="1:9" ht="12.75">
      <c r="A27" t="s">
        <v>302</v>
      </c>
      <c r="C27">
        <f>'сем 2020'!Q80</f>
        <v>3</v>
      </c>
      <c r="D27">
        <f>'сем 2020'!J80</f>
        <v>18</v>
      </c>
      <c r="E27">
        <f>'сем 2020'!K80</f>
        <v>9</v>
      </c>
      <c r="F27">
        <f>'сем 2020'!L80</f>
        <v>0</v>
      </c>
      <c r="I27" t="str">
        <f>'сем 2020'!U80</f>
        <v>іспит</v>
      </c>
    </row>
    <row r="28" spans="1:9" ht="12.75">
      <c r="A28" s="943" t="str">
        <f>'сем 2020'!B33</f>
        <v> Сучасні методи проектування програмних систем на основі ООП  (к.пр.)</v>
      </c>
      <c r="B28" s="943"/>
      <c r="C28" s="943"/>
      <c r="D28" s="943"/>
      <c r="E28" s="943"/>
      <c r="F28" s="943"/>
      <c r="G28" s="943"/>
      <c r="H28" s="943"/>
      <c r="I28" s="943"/>
    </row>
    <row r="29" spans="1:6" ht="12.75">
      <c r="A29" t="s">
        <v>301</v>
      </c>
      <c r="C29">
        <f>'сем 2020'!Q33</f>
        <v>1</v>
      </c>
      <c r="D29">
        <f>'сем 2020'!J33</f>
        <v>0</v>
      </c>
      <c r="E29">
        <f>'сем 2020'!K33</f>
        <v>0</v>
      </c>
      <c r="F29">
        <f>'сем 2020'!L33</f>
        <v>9</v>
      </c>
    </row>
    <row r="30" spans="1:9" ht="12.75">
      <c r="A30" t="s">
        <v>302</v>
      </c>
      <c r="C30">
        <f>'сем 2020'!Q83</f>
        <v>1</v>
      </c>
      <c r="D30">
        <f>'сем 2020'!J83</f>
        <v>0</v>
      </c>
      <c r="E30">
        <f>'сем 2020'!K83</f>
        <v>0</v>
      </c>
      <c r="F30">
        <f>'сем 2020'!L83</f>
        <v>9</v>
      </c>
      <c r="I30" t="str">
        <f>'сем 2020'!U83</f>
        <v>курс. Роб</v>
      </c>
    </row>
    <row r="32" spans="1:2" ht="24.75" customHeight="1">
      <c r="A32" s="946" t="s">
        <v>205</v>
      </c>
      <c r="B32" s="947"/>
    </row>
    <row r="33" spans="1:2" ht="30" customHeight="1" thickBot="1">
      <c r="A33" s="948" t="s">
        <v>206</v>
      </c>
      <c r="B33" s="949"/>
    </row>
    <row r="35" spans="1:9" ht="12.75">
      <c r="A35" s="944" t="str">
        <f>'сем 2020'!B36</f>
        <v>Сучасні методи організації і аналізу даних</v>
      </c>
      <c r="B35" s="944"/>
      <c r="C35" s="944"/>
      <c r="D35" s="944"/>
      <c r="E35" s="944"/>
      <c r="F35" s="944"/>
      <c r="G35" s="944"/>
      <c r="H35" s="944"/>
      <c r="I35" s="944"/>
    </row>
    <row r="36" spans="1:9" ht="12.75">
      <c r="A36" s="347" t="s">
        <v>301</v>
      </c>
      <c r="B36" s="347"/>
      <c r="C36" s="347">
        <f>'сем 2020'!Q36</f>
        <v>2</v>
      </c>
      <c r="D36" s="347">
        <f>'сем 2020'!J39</f>
        <v>9</v>
      </c>
      <c r="E36" s="347">
        <f>'сем 2020'!K39</f>
        <v>0</v>
      </c>
      <c r="F36" s="347">
        <f>'сем 2020'!L39</f>
        <v>9</v>
      </c>
      <c r="G36" s="347"/>
      <c r="H36" s="347"/>
      <c r="I36" s="347"/>
    </row>
    <row r="37" spans="1:9" ht="12.75">
      <c r="A37" s="347" t="s">
        <v>302</v>
      </c>
      <c r="B37" s="347"/>
      <c r="C37" s="347">
        <f>'сем 2020'!Q86</f>
        <v>2</v>
      </c>
      <c r="D37" s="347">
        <f>'сем 2020'!J86</f>
        <v>9</v>
      </c>
      <c r="E37" s="347">
        <f>'сем 2020'!K86</f>
        <v>0</v>
      </c>
      <c r="F37" s="347">
        <f>'сем 2020'!L86</f>
        <v>9</v>
      </c>
      <c r="G37" s="347"/>
      <c r="H37" s="347"/>
      <c r="I37" s="347" t="str">
        <f>'сем 2020'!U86</f>
        <v>залік</v>
      </c>
    </row>
    <row r="38" spans="1:9" ht="12.75">
      <c r="A38" s="943" t="str">
        <f>'сем 2020'!B39</f>
        <v>Іноземна мова (за професійним спрямуванням)</v>
      </c>
      <c r="B38" s="943"/>
      <c r="C38" s="943"/>
      <c r="D38" s="943"/>
      <c r="E38" s="943"/>
      <c r="F38" s="943"/>
      <c r="G38" s="943"/>
      <c r="H38" s="943"/>
      <c r="I38" s="943"/>
    </row>
    <row r="39" spans="1:6" ht="12.75">
      <c r="A39" t="s">
        <v>301</v>
      </c>
      <c r="C39">
        <f>'сем 2020'!Q39</f>
        <v>2</v>
      </c>
      <c r="D39">
        <f>'сем 2020'!J42</f>
        <v>9</v>
      </c>
      <c r="E39">
        <f>'сем 2020'!K42</f>
        <v>0</v>
      </c>
      <c r="F39">
        <f>'сем 2020'!L42</f>
        <v>9</v>
      </c>
    </row>
    <row r="40" spans="1:9" ht="12.75">
      <c r="A40" t="s">
        <v>302</v>
      </c>
      <c r="C40">
        <f>'сем 2020'!Q89</f>
        <v>2</v>
      </c>
      <c r="D40">
        <f>'сем 2020'!J89</f>
        <v>9</v>
      </c>
      <c r="E40">
        <f>'сем 2020'!K89</f>
        <v>0</v>
      </c>
      <c r="F40">
        <f>'сем 2020'!L89</f>
        <v>9</v>
      </c>
      <c r="I40" t="str">
        <f>'сем 2020'!U89</f>
        <v>залік</v>
      </c>
    </row>
    <row r="41" spans="1:9" ht="12.75">
      <c r="A41" s="944" t="str">
        <f>'сем 2020'!B42</f>
        <v>Системний аналіз предметної області</v>
      </c>
      <c r="B41" s="944"/>
      <c r="C41" s="944"/>
      <c r="D41" s="944"/>
      <c r="E41" s="944"/>
      <c r="F41" s="944"/>
      <c r="G41" s="944"/>
      <c r="H41" s="944"/>
      <c r="I41" s="944"/>
    </row>
    <row r="42" spans="1:9" ht="12.75">
      <c r="A42" s="347" t="s">
        <v>301</v>
      </c>
      <c r="B42" s="347"/>
      <c r="C42" s="347">
        <f>'сем 2020'!Q42</f>
        <v>2</v>
      </c>
      <c r="D42" s="347">
        <f>'сем 2020'!J45</f>
        <v>9</v>
      </c>
      <c r="E42" s="347">
        <f>'сем 2020'!K45</f>
        <v>0</v>
      </c>
      <c r="F42" s="347">
        <f>'сем 2020'!L45</f>
        <v>9</v>
      </c>
      <c r="G42" s="347"/>
      <c r="H42" s="347"/>
      <c r="I42" s="347"/>
    </row>
    <row r="43" spans="1:9" ht="12.75">
      <c r="A43" s="347" t="s">
        <v>302</v>
      </c>
      <c r="B43" s="347"/>
      <c r="C43" s="347">
        <f>'сем 2020'!Q92</f>
        <v>2</v>
      </c>
      <c r="D43" s="347">
        <f>'сем 2020'!J92</f>
        <v>9</v>
      </c>
      <c r="E43" s="347">
        <f>'сем 2020'!K92</f>
        <v>0</v>
      </c>
      <c r="F43" s="347">
        <f>'сем 2020'!L92</f>
        <v>9</v>
      </c>
      <c r="G43" s="347"/>
      <c r="H43" s="347"/>
      <c r="I43" s="347" t="str">
        <f>'сем 2020'!U92</f>
        <v>залік</v>
      </c>
    </row>
    <row r="44" spans="1:9" ht="12.75">
      <c r="A44" s="943" t="str">
        <f>'сем 2020'!B45</f>
        <v>Оцінка ефективності проектних рішень</v>
      </c>
      <c r="B44" s="943"/>
      <c r="C44" s="943"/>
      <c r="D44" s="943"/>
      <c r="E44" s="943"/>
      <c r="F44" s="943"/>
      <c r="G44" s="943"/>
      <c r="H44" s="943"/>
      <c r="I44" s="943"/>
    </row>
    <row r="45" spans="1:6" ht="12.75">
      <c r="A45" t="s">
        <v>301</v>
      </c>
      <c r="C45">
        <f>'сем 2020'!Q45</f>
        <v>2</v>
      </c>
      <c r="D45">
        <v>9</v>
      </c>
      <c r="E45">
        <f>'сем 2020'!K48</f>
        <v>0</v>
      </c>
      <c r="F45">
        <v>9</v>
      </c>
    </row>
    <row r="46" spans="1:9" ht="12.75">
      <c r="A46" t="s">
        <v>302</v>
      </c>
      <c r="C46">
        <f>'сем 2020'!Q95</f>
        <v>2</v>
      </c>
      <c r="D46">
        <f>'сем 2020'!J95</f>
        <v>9</v>
      </c>
      <c r="E46">
        <f>'сем 2020'!K95</f>
        <v>0</v>
      </c>
      <c r="F46">
        <f>'сем 2020'!L95</f>
        <v>9</v>
      </c>
      <c r="I46" t="str">
        <f>'сем 2020'!U95</f>
        <v>залік</v>
      </c>
    </row>
    <row r="47" spans="1:9" ht="12.75">
      <c r="A47" s="943"/>
      <c r="B47" s="943"/>
      <c r="C47" s="943"/>
      <c r="D47" s="943"/>
      <c r="E47" s="943"/>
      <c r="F47" s="943"/>
      <c r="G47" s="943"/>
      <c r="H47" s="943"/>
      <c r="I47" s="943"/>
    </row>
    <row r="48" spans="1:2" ht="24.75" customHeight="1">
      <c r="A48" s="950" t="s">
        <v>219</v>
      </c>
      <c r="B48" s="950"/>
    </row>
    <row r="49" spans="1:2" ht="24" customHeight="1">
      <c r="A49" s="950" t="s">
        <v>220</v>
      </c>
      <c r="B49" s="950"/>
    </row>
    <row r="50" spans="1:9" ht="12.75">
      <c r="A50" s="951" t="str">
        <f>'сем 2020'!B49</f>
        <v>Розрахунки та автоматизоване проектування оптимальних конструкцій </v>
      </c>
      <c r="B50" s="944"/>
      <c r="C50" s="944"/>
      <c r="D50" s="944"/>
      <c r="E50" s="944"/>
      <c r="F50" s="944"/>
      <c r="G50" s="944"/>
      <c r="H50" s="944"/>
      <c r="I50" s="944"/>
    </row>
    <row r="51" spans="1:9" ht="12.75">
      <c r="A51" s="347" t="s">
        <v>301</v>
      </c>
      <c r="B51" s="347"/>
      <c r="C51" s="347">
        <f>'сем 2020'!Q49</f>
        <v>4</v>
      </c>
      <c r="D51" s="347">
        <f>'сем 2020'!J49</f>
        <v>18</v>
      </c>
      <c r="E51" s="347">
        <f>'сем 2020'!K49</f>
        <v>18</v>
      </c>
      <c r="F51" s="347">
        <f>'сем 2020'!L49</f>
        <v>0</v>
      </c>
      <c r="G51" s="347"/>
      <c r="H51" s="347"/>
      <c r="I51" s="347"/>
    </row>
    <row r="52" spans="1:9" ht="12.75">
      <c r="A52" s="347" t="s">
        <v>302</v>
      </c>
      <c r="B52" s="347"/>
      <c r="C52" s="347">
        <f>'сем 2020'!Q99</f>
        <v>4</v>
      </c>
      <c r="D52" s="347">
        <f>'сем 2020'!J99</f>
        <v>18</v>
      </c>
      <c r="E52" s="347">
        <f>'сем 2020'!K99</f>
        <v>18</v>
      </c>
      <c r="F52" s="347">
        <f>'сем 2020'!L99</f>
        <v>0</v>
      </c>
      <c r="G52" s="347"/>
      <c r="H52" s="347"/>
      <c r="I52" s="347" t="str">
        <f>'сем 2020'!U99</f>
        <v>іспит</v>
      </c>
    </row>
    <row r="53" spans="1:9" ht="12.75">
      <c r="A53" s="951" t="str">
        <f>'сем 2020'!B52</f>
        <v>Планування та обробка результатів наукових досліджень </v>
      </c>
      <c r="B53" s="944"/>
      <c r="C53" s="944"/>
      <c r="D53" s="944"/>
      <c r="E53" s="944"/>
      <c r="F53" s="944"/>
      <c r="G53" s="944"/>
      <c r="H53" s="944"/>
      <c r="I53" s="944"/>
    </row>
    <row r="54" spans="1:9" ht="12.75">
      <c r="A54" s="347" t="s">
        <v>301</v>
      </c>
      <c r="B54" s="347"/>
      <c r="C54" s="347">
        <f>'сем 2020'!Q52</f>
        <v>4</v>
      </c>
      <c r="D54" s="347">
        <f>'сем 2020'!J52</f>
        <v>18</v>
      </c>
      <c r="E54" s="347">
        <f>'сем 2020'!K52</f>
        <v>18</v>
      </c>
      <c r="F54" s="347">
        <f>'сем 2020'!L52</f>
        <v>0</v>
      </c>
      <c r="G54" s="347"/>
      <c r="H54" s="347"/>
      <c r="I54" s="347"/>
    </row>
    <row r="55" spans="1:9" ht="12.75">
      <c r="A55" s="347" t="s">
        <v>302</v>
      </c>
      <c r="B55" s="347"/>
      <c r="C55" s="347">
        <f>'сем 2020'!Q102</f>
        <v>4</v>
      </c>
      <c r="D55" s="347">
        <f>'сем 2020'!J102</f>
        <v>18</v>
      </c>
      <c r="E55" s="347">
        <f>'сем 2020'!K102</f>
        <v>18</v>
      </c>
      <c r="F55" s="347">
        <f>'сем 2020'!L102</f>
        <v>0</v>
      </c>
      <c r="G55" s="347"/>
      <c r="H55" s="347"/>
      <c r="I55" s="347" t="str">
        <f>'сем 2020'!U102</f>
        <v>іспит</v>
      </c>
    </row>
    <row r="56" spans="1:9" ht="12.75">
      <c r="A56" s="951" t="str">
        <f>'сем 2020'!B55</f>
        <v>Сучасні системи управління базами даних</v>
      </c>
      <c r="B56" s="944"/>
      <c r="C56" s="944"/>
      <c r="D56" s="944"/>
      <c r="E56" s="944"/>
      <c r="F56" s="944"/>
      <c r="G56" s="944"/>
      <c r="H56" s="944"/>
      <c r="I56" s="944"/>
    </row>
    <row r="57" spans="1:9" ht="12.75">
      <c r="A57" s="347" t="s">
        <v>301</v>
      </c>
      <c r="B57" s="347"/>
      <c r="C57" s="347">
        <f>'сем 2020'!Q55</f>
        <v>4</v>
      </c>
      <c r="D57" s="347">
        <f>'сем 2020'!J55</f>
        <v>18</v>
      </c>
      <c r="E57" s="347">
        <f>'сем 2020'!K55</f>
        <v>18</v>
      </c>
      <c r="F57" s="347">
        <f>'сем 2020'!L55</f>
        <v>0</v>
      </c>
      <c r="G57" s="347"/>
      <c r="H57" s="347"/>
      <c r="I57" s="347"/>
    </row>
    <row r="58" spans="1:9" ht="12.75">
      <c r="A58" s="347" t="s">
        <v>302</v>
      </c>
      <c r="B58" s="347"/>
      <c r="C58" s="347">
        <f>'сем 2020'!Q105</f>
        <v>4</v>
      </c>
      <c r="D58" s="347">
        <f>'сем 2020'!J105</f>
        <v>18</v>
      </c>
      <c r="E58" s="347">
        <f>'сем 2020'!K105</f>
        <v>18</v>
      </c>
      <c r="F58" s="347">
        <f>'сем 2020'!L105</f>
        <v>0</v>
      </c>
      <c r="G58" s="347"/>
      <c r="H58" s="347"/>
      <c r="I58" s="347" t="str">
        <f>'сем 2020'!U105</f>
        <v>іспит</v>
      </c>
    </row>
    <row r="59" spans="1:9" ht="12.75">
      <c r="A59" s="951" t="str">
        <f>'сем 2020'!B58</f>
        <v>Регенеративна інженерія та проектування оптимальних конструкцій</v>
      </c>
      <c r="B59" s="944"/>
      <c r="C59" s="944"/>
      <c r="D59" s="944"/>
      <c r="E59" s="944"/>
      <c r="F59" s="944"/>
      <c r="G59" s="944"/>
      <c r="H59" s="944"/>
      <c r="I59" s="944"/>
    </row>
    <row r="60" spans="1:9" ht="12.75">
      <c r="A60" s="347" t="s">
        <v>301</v>
      </c>
      <c r="B60" s="347"/>
      <c r="C60" s="347">
        <f>'сем 2020'!Q58</f>
        <v>4</v>
      </c>
      <c r="D60" s="347">
        <f>'сем 2020'!J58</f>
        <v>18</v>
      </c>
      <c r="E60" s="347">
        <f>'сем 2020'!K58</f>
        <v>18</v>
      </c>
      <c r="F60" s="347">
        <f>'сем 2020'!L58</f>
        <v>0</v>
      </c>
      <c r="G60" s="347"/>
      <c r="H60" s="347"/>
      <c r="I60" s="347"/>
    </row>
    <row r="61" spans="1:9" ht="12.75">
      <c r="A61" s="347" t="s">
        <v>302</v>
      </c>
      <c r="B61" s="347"/>
      <c r="C61" s="347">
        <f>'сем 2020'!Q108</f>
        <v>4</v>
      </c>
      <c r="D61" s="347">
        <f>'сем 2020'!J108</f>
        <v>18</v>
      </c>
      <c r="E61" s="347">
        <f>'сем 2020'!K108</f>
        <v>18</v>
      </c>
      <c r="F61" s="347">
        <f>'сем 2020'!L108</f>
        <v>0</v>
      </c>
      <c r="G61" s="347"/>
      <c r="H61" s="347"/>
      <c r="I61" s="347" t="str">
        <f>'сем 2020'!U108</f>
        <v>іспит</v>
      </c>
    </row>
    <row r="62" spans="1:9" ht="12.75">
      <c r="A62" s="951" t="str">
        <f>'сем 2020'!B61</f>
        <v>Математичне моделювання в біотехнічних системах</v>
      </c>
      <c r="B62" s="944"/>
      <c r="C62" s="944"/>
      <c r="D62" s="944"/>
      <c r="E62" s="944"/>
      <c r="F62" s="944"/>
      <c r="G62" s="944"/>
      <c r="H62" s="944"/>
      <c r="I62" s="944"/>
    </row>
    <row r="63" spans="1:9" ht="12.75">
      <c r="A63" s="347" t="s">
        <v>301</v>
      </c>
      <c r="B63" s="347"/>
      <c r="C63" s="347">
        <f>'сем 2020'!Q61</f>
        <v>4</v>
      </c>
      <c r="D63" s="347">
        <f>'сем 2020'!J61</f>
        <v>18</v>
      </c>
      <c r="E63" s="347">
        <f>'сем 2020'!K61</f>
        <v>18</v>
      </c>
      <c r="F63" s="347">
        <f>'сем 2020'!L61</f>
        <v>0</v>
      </c>
      <c r="G63" s="347"/>
      <c r="H63" s="347"/>
      <c r="I63" s="347"/>
    </row>
    <row r="64" spans="1:9" ht="12.75">
      <c r="A64" s="347" t="s">
        <v>302</v>
      </c>
      <c r="B64" s="347"/>
      <c r="C64" s="347">
        <f>'сем 2020'!Q111</f>
        <v>4</v>
      </c>
      <c r="D64" s="347">
        <f>'сем 2020'!J111</f>
        <v>18</v>
      </c>
      <c r="E64" s="347">
        <f>'сем 2020'!K111</f>
        <v>18</v>
      </c>
      <c r="F64" s="347">
        <f>'сем 2020'!L111</f>
        <v>0</v>
      </c>
      <c r="G64" s="347"/>
      <c r="H64" s="347"/>
      <c r="I64" s="347" t="str">
        <f>'сем 2020'!U111</f>
        <v>іспит</v>
      </c>
    </row>
    <row r="65" spans="1:9" ht="12.75">
      <c r="A65" s="951" t="str">
        <f>'сем 2020'!B64</f>
        <v>Технології віртуальної та доданої реальності </v>
      </c>
      <c r="B65" s="944"/>
      <c r="C65" s="944"/>
      <c r="D65" s="944"/>
      <c r="E65" s="944"/>
      <c r="F65" s="944"/>
      <c r="G65" s="944"/>
      <c r="H65" s="944"/>
      <c r="I65" s="944"/>
    </row>
    <row r="66" spans="1:9" ht="12.75">
      <c r="A66" s="347" t="s">
        <v>301</v>
      </c>
      <c r="B66" s="347"/>
      <c r="C66" s="347">
        <f>'сем 2020'!Q64</f>
        <v>4</v>
      </c>
      <c r="D66" s="347">
        <f>'сем 2020'!J64</f>
        <v>18</v>
      </c>
      <c r="E66" s="347">
        <f>'сем 2020'!K64</f>
        <v>18</v>
      </c>
      <c r="F66" s="347">
        <f>'сем 2020'!L64</f>
        <v>0</v>
      </c>
      <c r="G66" s="347"/>
      <c r="H66" s="347"/>
      <c r="I66" s="347"/>
    </row>
    <row r="67" spans="1:9" ht="12.75">
      <c r="A67" s="347" t="s">
        <v>302</v>
      </c>
      <c r="B67" s="347"/>
      <c r="C67" s="347">
        <f>'сем 2020'!Q114</f>
        <v>4</v>
      </c>
      <c r="D67" s="347">
        <f>'сем 2020'!J114</f>
        <v>18</v>
      </c>
      <c r="E67" s="347">
        <f>'сем 2020'!K114</f>
        <v>18</v>
      </c>
      <c r="F67" s="347">
        <f>'сем 2020'!L114</f>
        <v>0</v>
      </c>
      <c r="G67" s="347"/>
      <c r="H67" s="347"/>
      <c r="I67" s="347" t="str">
        <f>'сем 2020'!U114</f>
        <v>іспит</v>
      </c>
    </row>
    <row r="69" spans="1:2" ht="21.75" customHeight="1">
      <c r="A69" s="952" t="s">
        <v>252</v>
      </c>
      <c r="B69" s="953"/>
    </row>
    <row r="70" spans="1:9" ht="12.75">
      <c r="A70" s="951" t="str">
        <f>'сем 2020'!B116</f>
        <v>Методи обробки зображень та комп'ютерного зору</v>
      </c>
      <c r="B70" s="944"/>
      <c r="C70" s="944"/>
      <c r="D70" s="944"/>
      <c r="E70" s="944"/>
      <c r="F70" s="944"/>
      <c r="G70" s="944"/>
      <c r="H70" s="944"/>
      <c r="I70" s="944"/>
    </row>
    <row r="71" spans="1:9" ht="12.75">
      <c r="A71" s="347" t="s">
        <v>301</v>
      </c>
      <c r="B71" s="347"/>
      <c r="C71" s="347">
        <f>'сем 2020'!Q66</f>
        <v>4</v>
      </c>
      <c r="D71" s="347">
        <f>'сем 2020'!J66</f>
        <v>18</v>
      </c>
      <c r="E71" s="347">
        <f>'сем 2020'!K66</f>
        <v>18</v>
      </c>
      <c r="F71" s="347">
        <f>'сем 2020'!L66</f>
        <v>0</v>
      </c>
      <c r="G71" s="347"/>
      <c r="H71" s="347"/>
      <c r="I71" s="347"/>
    </row>
    <row r="72" spans="1:9" ht="12.75">
      <c r="A72" s="347" t="s">
        <v>302</v>
      </c>
      <c r="B72" s="347"/>
      <c r="C72" s="347">
        <f>'сем 2020'!Q116</f>
        <v>4</v>
      </c>
      <c r="D72" s="347">
        <f>'сем 2020'!J116</f>
        <v>18</v>
      </c>
      <c r="E72" s="347">
        <f>'сем 2020'!K116</f>
        <v>18</v>
      </c>
      <c r="F72" s="347">
        <f>'сем 2020'!L116</f>
        <v>0</v>
      </c>
      <c r="G72" s="347"/>
      <c r="H72" s="347"/>
      <c r="I72" s="347" t="str">
        <f>'сем 2020'!U116</f>
        <v>іспит</v>
      </c>
    </row>
    <row r="73" spans="1:9" ht="12.75">
      <c r="A73" s="951" t="str">
        <f>'сем 2020'!B119</f>
        <v>Хмарні технології та сервіси</v>
      </c>
      <c r="B73" s="944"/>
      <c r="C73" s="944"/>
      <c r="D73" s="944"/>
      <c r="E73" s="944"/>
      <c r="F73" s="944"/>
      <c r="G73" s="944"/>
      <c r="H73" s="944"/>
      <c r="I73" s="944"/>
    </row>
    <row r="74" spans="1:9" ht="12.75">
      <c r="A74" s="347" t="s">
        <v>301</v>
      </c>
      <c r="B74" s="347"/>
      <c r="C74" s="347">
        <f>'сем 2020'!Q69</f>
        <v>4</v>
      </c>
      <c r="D74" s="347">
        <f>'сем 2020'!J69</f>
        <v>18</v>
      </c>
      <c r="E74" s="347">
        <f>'сем 2020'!K69</f>
        <v>18</v>
      </c>
      <c r="F74" s="347">
        <f>'сем 2020'!L69</f>
        <v>0</v>
      </c>
      <c r="G74" s="347"/>
      <c r="H74" s="347"/>
      <c r="I74" s="347"/>
    </row>
    <row r="75" spans="1:9" ht="12.75">
      <c r="A75" s="347" t="s">
        <v>302</v>
      </c>
      <c r="B75" s="347"/>
      <c r="C75" s="347">
        <f>'сем 2020'!Q119</f>
        <v>4</v>
      </c>
      <c r="D75" s="347">
        <f>'сем 2020'!J119</f>
        <v>18</v>
      </c>
      <c r="E75" s="347">
        <f>'сем 2020'!K119</f>
        <v>18</v>
      </c>
      <c r="F75" s="347">
        <f>'сем 2020'!L119</f>
        <v>0</v>
      </c>
      <c r="G75" s="347"/>
      <c r="H75" s="347"/>
      <c r="I75" s="347" t="str">
        <f>'сем 2020'!U119</f>
        <v>іспит</v>
      </c>
    </row>
    <row r="76" spans="1:9" ht="12.75">
      <c r="A76" s="951" t="str">
        <f>'сем 2020'!B122</f>
        <v>Апаратне і програмне забезпечення розподілених систем</v>
      </c>
      <c r="B76" s="944"/>
      <c r="C76" s="944"/>
      <c r="D76" s="944"/>
      <c r="E76" s="944"/>
      <c r="F76" s="944"/>
      <c r="G76" s="944"/>
      <c r="H76" s="944"/>
      <c r="I76" s="944"/>
    </row>
    <row r="77" spans="1:9" ht="12.75">
      <c r="A77" s="347" t="s">
        <v>301</v>
      </c>
      <c r="B77" s="347"/>
      <c r="C77" s="347">
        <f>'сем 2020'!Q72</f>
        <v>4</v>
      </c>
      <c r="D77" s="347">
        <f>'сем 2020'!J72</f>
        <v>18</v>
      </c>
      <c r="E77" s="347">
        <f>'сем 2020'!K72</f>
        <v>18</v>
      </c>
      <c r="F77" s="347">
        <f>'сем 2020'!L72</f>
        <v>0</v>
      </c>
      <c r="G77" s="347"/>
      <c r="H77" s="347"/>
      <c r="I77" s="347"/>
    </row>
    <row r="78" spans="1:9" ht="12.75">
      <c r="A78" s="347" t="s">
        <v>302</v>
      </c>
      <c r="B78" s="347"/>
      <c r="C78" s="347">
        <f>'сем 2020'!Q122</f>
        <v>4</v>
      </c>
      <c r="D78" s="347">
        <f>'сем 2020'!J122</f>
        <v>18</v>
      </c>
      <c r="E78" s="347">
        <f>'сем 2020'!K122</f>
        <v>18</v>
      </c>
      <c r="F78" s="347">
        <f>'сем 2020'!L122</f>
        <v>0</v>
      </c>
      <c r="G78" s="347"/>
      <c r="H78" s="347"/>
      <c r="I78" s="347" t="str">
        <f>'сем 2020'!U122</f>
        <v>іспит</v>
      </c>
    </row>
  </sheetData>
  <sheetProtection/>
  <mergeCells count="31">
    <mergeCell ref="A76:I76"/>
    <mergeCell ref="A59:I59"/>
    <mergeCell ref="A62:I62"/>
    <mergeCell ref="A65:I65"/>
    <mergeCell ref="A69:B69"/>
    <mergeCell ref="A70:I70"/>
    <mergeCell ref="A73:I73"/>
    <mergeCell ref="A47:I47"/>
    <mergeCell ref="A48:B48"/>
    <mergeCell ref="A49:B49"/>
    <mergeCell ref="A50:I50"/>
    <mergeCell ref="A53:I53"/>
    <mergeCell ref="A56:I56"/>
    <mergeCell ref="A32:B32"/>
    <mergeCell ref="A33:B33"/>
    <mergeCell ref="A35:I35"/>
    <mergeCell ref="A38:I38"/>
    <mergeCell ref="A41:I41"/>
    <mergeCell ref="A44:I44"/>
    <mergeCell ref="A28:I28"/>
    <mergeCell ref="A12:I12"/>
    <mergeCell ref="A14:I14"/>
    <mergeCell ref="A19:I19"/>
    <mergeCell ref="A22:I22"/>
    <mergeCell ref="A25:I25"/>
    <mergeCell ref="G1:I1"/>
    <mergeCell ref="A2:I2"/>
    <mergeCell ref="A4:I4"/>
    <mergeCell ref="A6:I6"/>
    <mergeCell ref="A8:I8"/>
    <mergeCell ref="A10:I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23"/>
  <sheetViews>
    <sheetView view="pageBreakPreview" zoomScaleSheetLayoutView="100" zoomScalePageLayoutView="0" workbookViewId="0" topLeftCell="B13">
      <selection activeCell="B30" sqref="B30"/>
    </sheetView>
  </sheetViews>
  <sheetFormatPr defaultColWidth="9.00390625" defaultRowHeight="12.75"/>
  <cols>
    <col min="1" max="1" width="11.625" style="123" customWidth="1"/>
    <col min="2" max="2" width="68.375" style="123" customWidth="1"/>
    <col min="3" max="3" width="5.375" style="123" customWidth="1"/>
    <col min="4" max="4" width="6.25390625" style="123" customWidth="1"/>
    <col min="5" max="5" width="5.75390625" style="123" customWidth="1"/>
    <col min="6" max="6" width="5.25390625" style="123" customWidth="1"/>
    <col min="7" max="7" width="6.75390625" style="123" customWidth="1"/>
    <col min="8" max="8" width="8.625" style="123" hidden="1" customWidth="1"/>
    <col min="9" max="9" width="7.875" style="123" hidden="1" customWidth="1"/>
    <col min="10" max="10" width="7.875" style="123" customWidth="1"/>
    <col min="11" max="11" width="7.25390625" style="123" customWidth="1"/>
    <col min="12" max="12" width="7.75390625" style="123" customWidth="1"/>
    <col min="13" max="13" width="8.25390625" style="123" customWidth="1"/>
    <col min="14" max="14" width="6.625" style="123" hidden="1" customWidth="1"/>
    <col min="15" max="15" width="6.75390625" style="123" hidden="1" customWidth="1"/>
    <col min="16" max="16" width="6.375" style="126" hidden="1" customWidth="1"/>
    <col min="17" max="18" width="7.625" style="123" customWidth="1"/>
    <col min="19" max="20" width="8.125" style="124" customWidth="1"/>
    <col min="21" max="24" width="9.125" style="13" customWidth="1"/>
    <col min="25" max="25" width="10.625" style="13" bestFit="1" customWidth="1"/>
  </cols>
  <sheetData>
    <row r="1" spans="1:27" s="161" customFormat="1" ht="19.5" customHeight="1" thickBot="1">
      <c r="A1" s="851" t="s">
        <v>285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309"/>
      <c r="U1" s="160"/>
      <c r="V1" s="160"/>
      <c r="W1" s="160"/>
      <c r="X1" s="160"/>
      <c r="Y1" s="160"/>
      <c r="Z1" s="160"/>
      <c r="AA1" s="160"/>
    </row>
    <row r="2" spans="1:27" s="161" customFormat="1" ht="19.5" customHeight="1">
      <c r="A2" s="864" t="s">
        <v>13</v>
      </c>
      <c r="B2" s="889" t="s">
        <v>10</v>
      </c>
      <c r="C2" s="867" t="s">
        <v>170</v>
      </c>
      <c r="D2" s="868"/>
      <c r="E2" s="867" t="s">
        <v>162</v>
      </c>
      <c r="F2" s="870"/>
      <c r="G2" s="883" t="s">
        <v>20</v>
      </c>
      <c r="H2" s="895" t="s">
        <v>2</v>
      </c>
      <c r="I2" s="867"/>
      <c r="J2" s="867"/>
      <c r="K2" s="867"/>
      <c r="L2" s="867"/>
      <c r="M2" s="852" t="s">
        <v>147</v>
      </c>
      <c r="N2" s="867" t="s">
        <v>146</v>
      </c>
      <c r="O2" s="867"/>
      <c r="P2" s="870"/>
      <c r="Q2" s="896" t="s">
        <v>50</v>
      </c>
      <c r="R2" s="867"/>
      <c r="S2" s="867"/>
      <c r="T2" s="897"/>
      <c r="U2" s="162"/>
      <c r="V2" s="162"/>
      <c r="W2" s="162"/>
      <c r="X2" s="162"/>
      <c r="Y2" s="162"/>
      <c r="Z2" s="162"/>
      <c r="AA2" s="160"/>
    </row>
    <row r="3" spans="1:26" s="161" customFormat="1" ht="23.25" customHeight="1">
      <c r="A3" s="865"/>
      <c r="B3" s="857"/>
      <c r="C3" s="869"/>
      <c r="D3" s="869"/>
      <c r="E3" s="871"/>
      <c r="F3" s="872"/>
      <c r="G3" s="884"/>
      <c r="H3" s="855" t="s">
        <v>3</v>
      </c>
      <c r="I3" s="857" t="s">
        <v>4</v>
      </c>
      <c r="J3" s="857"/>
      <c r="K3" s="857"/>
      <c r="L3" s="857"/>
      <c r="M3" s="853"/>
      <c r="N3" s="871"/>
      <c r="O3" s="871"/>
      <c r="P3" s="872"/>
      <c r="Q3" s="898"/>
      <c r="R3" s="871"/>
      <c r="S3" s="871"/>
      <c r="T3" s="899"/>
      <c r="U3" s="162"/>
      <c r="V3" s="162"/>
      <c r="W3" s="162"/>
      <c r="X3" s="162"/>
      <c r="Y3" s="162"/>
      <c r="Z3" s="162"/>
    </row>
    <row r="4" spans="1:25" s="161" customFormat="1" ht="24" customHeight="1">
      <c r="A4" s="865"/>
      <c r="B4" s="857"/>
      <c r="C4" s="886" t="s">
        <v>5</v>
      </c>
      <c r="D4" s="853" t="s">
        <v>6</v>
      </c>
      <c r="E4" s="891" t="s">
        <v>163</v>
      </c>
      <c r="F4" s="859" t="s">
        <v>164</v>
      </c>
      <c r="G4" s="884"/>
      <c r="H4" s="855"/>
      <c r="I4" s="853" t="s">
        <v>1</v>
      </c>
      <c r="J4" s="853" t="s">
        <v>7</v>
      </c>
      <c r="K4" s="853" t="s">
        <v>8</v>
      </c>
      <c r="L4" s="853" t="s">
        <v>9</v>
      </c>
      <c r="M4" s="853"/>
      <c r="N4" s="857" t="s">
        <v>151</v>
      </c>
      <c r="O4" s="857"/>
      <c r="P4" s="858"/>
      <c r="Q4" s="893" t="s">
        <v>151</v>
      </c>
      <c r="R4" s="894"/>
      <c r="S4" s="857" t="s">
        <v>184</v>
      </c>
      <c r="T4" s="900"/>
      <c r="U4" s="160"/>
      <c r="V4" s="160"/>
      <c r="W4" s="160"/>
      <c r="X4" s="160"/>
      <c r="Y4" s="160"/>
    </row>
    <row r="5" spans="1:25" s="161" customFormat="1" ht="18" customHeight="1">
      <c r="A5" s="865"/>
      <c r="B5" s="857"/>
      <c r="C5" s="887"/>
      <c r="D5" s="853"/>
      <c r="E5" s="891"/>
      <c r="F5" s="859"/>
      <c r="G5" s="884"/>
      <c r="H5" s="855"/>
      <c r="I5" s="853"/>
      <c r="J5" s="853"/>
      <c r="K5" s="853"/>
      <c r="L5" s="853"/>
      <c r="M5" s="853"/>
      <c r="N5" s="163">
        <v>1</v>
      </c>
      <c r="O5" s="163">
        <v>2</v>
      </c>
      <c r="P5" s="164">
        <v>3</v>
      </c>
      <c r="Q5" s="165">
        <v>1</v>
      </c>
      <c r="R5" s="163">
        <v>2</v>
      </c>
      <c r="S5" s="166">
        <v>3</v>
      </c>
      <c r="T5" s="167">
        <v>4</v>
      </c>
      <c r="U5" s="160"/>
      <c r="V5" s="160"/>
      <c r="W5" s="160"/>
      <c r="X5" s="160"/>
      <c r="Y5" s="160"/>
    </row>
    <row r="6" spans="1:25" s="161" customFormat="1" ht="8.25" customHeight="1">
      <c r="A6" s="865"/>
      <c r="B6" s="857"/>
      <c r="C6" s="887"/>
      <c r="D6" s="853"/>
      <c r="E6" s="891"/>
      <c r="F6" s="859"/>
      <c r="G6" s="884"/>
      <c r="H6" s="855"/>
      <c r="I6" s="853"/>
      <c r="J6" s="853"/>
      <c r="K6" s="853"/>
      <c r="L6" s="853"/>
      <c r="M6" s="853"/>
      <c r="N6" s="168"/>
      <c r="O6" s="168"/>
      <c r="P6" s="169"/>
      <c r="Q6" s="170"/>
      <c r="R6" s="168"/>
      <c r="S6" s="169"/>
      <c r="T6" s="171"/>
      <c r="U6" s="160"/>
      <c r="V6" s="160"/>
      <c r="W6" s="160"/>
      <c r="X6" s="160"/>
      <c r="Y6" s="160"/>
    </row>
    <row r="7" spans="1:25" s="161" customFormat="1" ht="15" customHeight="1" thickBot="1">
      <c r="A7" s="866"/>
      <c r="B7" s="890"/>
      <c r="C7" s="888"/>
      <c r="D7" s="854"/>
      <c r="E7" s="892"/>
      <c r="F7" s="860"/>
      <c r="G7" s="885"/>
      <c r="H7" s="856"/>
      <c r="I7" s="854"/>
      <c r="J7" s="854"/>
      <c r="K7" s="854"/>
      <c r="L7" s="854"/>
      <c r="M7" s="854"/>
      <c r="N7" s="172">
        <v>18</v>
      </c>
      <c r="O7" s="172">
        <v>11</v>
      </c>
      <c r="P7" s="173">
        <v>11</v>
      </c>
      <c r="Q7" s="174">
        <v>15</v>
      </c>
      <c r="R7" s="175">
        <v>18</v>
      </c>
      <c r="S7" s="176">
        <v>15</v>
      </c>
      <c r="T7" s="177">
        <v>18</v>
      </c>
      <c r="U7" s="160"/>
      <c r="V7" s="160"/>
      <c r="W7" s="160"/>
      <c r="X7" s="160"/>
      <c r="Y7" s="160"/>
    </row>
    <row r="8" spans="1:25" s="161" customFormat="1" ht="19.5" customHeight="1" thickBot="1">
      <c r="A8" s="178">
        <v>1</v>
      </c>
      <c r="B8" s="179">
        <v>2</v>
      </c>
      <c r="C8" s="179">
        <v>3</v>
      </c>
      <c r="D8" s="179">
        <v>4</v>
      </c>
      <c r="E8" s="179">
        <v>5</v>
      </c>
      <c r="F8" s="180">
        <v>6</v>
      </c>
      <c r="G8" s="181">
        <v>7</v>
      </c>
      <c r="H8" s="182">
        <v>8</v>
      </c>
      <c r="I8" s="179">
        <v>9</v>
      </c>
      <c r="J8" s="179">
        <v>10</v>
      </c>
      <c r="K8" s="179">
        <v>11</v>
      </c>
      <c r="L8" s="179">
        <v>12</v>
      </c>
      <c r="M8" s="179">
        <v>13</v>
      </c>
      <c r="N8" s="179">
        <v>27</v>
      </c>
      <c r="O8" s="179">
        <v>28</v>
      </c>
      <c r="P8" s="183">
        <v>29</v>
      </c>
      <c r="Q8" s="184">
        <v>14</v>
      </c>
      <c r="R8" s="185">
        <v>15</v>
      </c>
      <c r="S8" s="186">
        <v>16</v>
      </c>
      <c r="T8" s="187">
        <v>17</v>
      </c>
      <c r="U8" s="160"/>
      <c r="V8" s="160"/>
      <c r="W8" s="160"/>
      <c r="X8" s="160"/>
      <c r="Y8" s="160"/>
    </row>
    <row r="9" spans="2:253" s="123" customFormat="1" ht="15.75">
      <c r="B9" s="135"/>
      <c r="P9" s="126"/>
      <c r="S9" s="124"/>
      <c r="T9" s="124"/>
      <c r="U9" s="13"/>
      <c r="V9" s="13"/>
      <c r="W9" s="13"/>
      <c r="X9" s="13"/>
      <c r="Y9" s="13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">
      <c r="A10" s="195"/>
      <c r="B10" s="326" t="s">
        <v>23</v>
      </c>
      <c r="C10" s="198"/>
      <c r="D10" s="198">
        <v>1</v>
      </c>
      <c r="E10" s="198"/>
      <c r="F10" s="209"/>
      <c r="G10" s="327">
        <v>2</v>
      </c>
      <c r="H10" s="198">
        <v>60</v>
      </c>
      <c r="I10" s="198">
        <v>30</v>
      </c>
      <c r="J10" s="198"/>
      <c r="K10" s="198"/>
      <c r="L10" s="198">
        <v>30</v>
      </c>
      <c r="M10" s="198">
        <v>30</v>
      </c>
      <c r="N10" s="198">
        <v>2</v>
      </c>
      <c r="O10" s="209"/>
      <c r="P10" s="209"/>
      <c r="Q10" s="198">
        <v>2</v>
      </c>
      <c r="R10" s="335"/>
      <c r="S10" s="335"/>
      <c r="T10" s="335"/>
      <c r="U10" s="335" t="s">
        <v>308</v>
      </c>
      <c r="V10" s="193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4"/>
    </row>
    <row r="11" spans="1:253" ht="18">
      <c r="A11" s="195"/>
      <c r="B11" s="326"/>
      <c r="C11" s="198"/>
      <c r="D11" s="198"/>
      <c r="E11" s="198"/>
      <c r="F11" s="209"/>
      <c r="G11" s="327"/>
      <c r="H11" s="198"/>
      <c r="I11" s="198"/>
      <c r="J11" s="198"/>
      <c r="K11" s="198"/>
      <c r="L11" s="198"/>
      <c r="M11" s="198"/>
      <c r="N11" s="198"/>
      <c r="O11" s="209"/>
      <c r="P11" s="209"/>
      <c r="Q11" s="198"/>
      <c r="R11" s="335"/>
      <c r="S11" s="335"/>
      <c r="T11" s="335"/>
      <c r="U11" s="335"/>
      <c r="V11" s="193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</row>
    <row r="12" spans="1:253" ht="18">
      <c r="A12" s="195" t="s">
        <v>176</v>
      </c>
      <c r="B12" s="336" t="s">
        <v>172</v>
      </c>
      <c r="C12" s="208">
        <v>1</v>
      </c>
      <c r="D12" s="208"/>
      <c r="E12" s="208"/>
      <c r="F12" s="235"/>
      <c r="G12" s="337">
        <v>3</v>
      </c>
      <c r="H12" s="198">
        <v>90</v>
      </c>
      <c r="I12" s="198">
        <v>45</v>
      </c>
      <c r="J12" s="208">
        <v>15</v>
      </c>
      <c r="K12" s="208">
        <v>15</v>
      </c>
      <c r="L12" s="208">
        <v>15</v>
      </c>
      <c r="M12" s="208">
        <v>45</v>
      </c>
      <c r="N12" s="233">
        <v>2</v>
      </c>
      <c r="O12" s="209"/>
      <c r="P12" s="209"/>
      <c r="Q12" s="233">
        <v>2</v>
      </c>
      <c r="R12" s="335"/>
      <c r="S12" s="335"/>
      <c r="T12" s="335"/>
      <c r="U12" s="335" t="s">
        <v>309</v>
      </c>
      <c r="V12" s="193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</row>
    <row r="13" spans="1:253" ht="18">
      <c r="A13" s="195"/>
      <c r="B13" s="336"/>
      <c r="C13" s="208"/>
      <c r="D13" s="208"/>
      <c r="E13" s="208"/>
      <c r="F13" s="235"/>
      <c r="G13" s="337"/>
      <c r="H13" s="198"/>
      <c r="I13" s="198"/>
      <c r="J13" s="208"/>
      <c r="K13" s="208"/>
      <c r="L13" s="208"/>
      <c r="M13" s="208"/>
      <c r="N13" s="233"/>
      <c r="O13" s="209"/>
      <c r="P13" s="209"/>
      <c r="Q13" s="233"/>
      <c r="R13" s="335"/>
      <c r="S13" s="335"/>
      <c r="T13" s="335"/>
      <c r="U13" s="335"/>
      <c r="V13" s="193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</row>
    <row r="14" spans="1:253" ht="18">
      <c r="A14" s="211" t="s">
        <v>165</v>
      </c>
      <c r="B14" s="338" t="s">
        <v>269</v>
      </c>
      <c r="C14" s="198">
        <v>1</v>
      </c>
      <c r="D14" s="198"/>
      <c r="E14" s="198"/>
      <c r="F14" s="198"/>
      <c r="G14" s="327">
        <v>5</v>
      </c>
      <c r="H14" s="222">
        <v>150</v>
      </c>
      <c r="I14" s="222">
        <v>60</v>
      </c>
      <c r="J14" s="222">
        <v>30</v>
      </c>
      <c r="K14" s="222">
        <v>15</v>
      </c>
      <c r="L14" s="222">
        <v>15</v>
      </c>
      <c r="M14" s="222">
        <v>90</v>
      </c>
      <c r="N14" s="208">
        <v>4</v>
      </c>
      <c r="O14" s="208"/>
      <c r="P14" s="208"/>
      <c r="Q14" s="208">
        <v>4</v>
      </c>
      <c r="R14" s="335"/>
      <c r="S14" s="335"/>
      <c r="T14" s="335"/>
      <c r="U14" s="335" t="s">
        <v>309</v>
      </c>
      <c r="V14" s="193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</row>
    <row r="15" spans="1:253" ht="18">
      <c r="A15" s="211"/>
      <c r="B15" s="338"/>
      <c r="C15" s="198"/>
      <c r="D15" s="198"/>
      <c r="E15" s="198"/>
      <c r="F15" s="198"/>
      <c r="G15" s="327"/>
      <c r="H15" s="222"/>
      <c r="I15" s="222"/>
      <c r="J15" s="222"/>
      <c r="K15" s="222"/>
      <c r="L15" s="222"/>
      <c r="M15" s="222"/>
      <c r="N15" s="208"/>
      <c r="O15" s="208"/>
      <c r="P15" s="208"/>
      <c r="Q15" s="208"/>
      <c r="R15" s="335"/>
      <c r="S15" s="335"/>
      <c r="T15" s="335"/>
      <c r="U15" s="335"/>
      <c r="V15" s="193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</row>
    <row r="16" spans="1:253" ht="18">
      <c r="A16" s="211" t="s">
        <v>168</v>
      </c>
      <c r="B16" s="338" t="s">
        <v>298</v>
      </c>
      <c r="C16" s="198"/>
      <c r="D16" s="198">
        <v>1</v>
      </c>
      <c r="E16" s="198"/>
      <c r="F16" s="198"/>
      <c r="G16" s="327">
        <v>4.5</v>
      </c>
      <c r="H16" s="222">
        <v>135</v>
      </c>
      <c r="I16" s="222">
        <v>45</v>
      </c>
      <c r="J16" s="222">
        <v>30</v>
      </c>
      <c r="K16" s="222">
        <v>15</v>
      </c>
      <c r="L16" s="222"/>
      <c r="M16" s="222">
        <v>90</v>
      </c>
      <c r="N16" s="208">
        <v>3</v>
      </c>
      <c r="O16" s="208"/>
      <c r="P16" s="208"/>
      <c r="Q16" s="208">
        <v>3</v>
      </c>
      <c r="R16" s="335"/>
      <c r="S16" s="335"/>
      <c r="T16" s="335"/>
      <c r="U16" s="335" t="s">
        <v>308</v>
      </c>
      <c r="V16" s="193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</row>
    <row r="17" spans="1:253" ht="18">
      <c r="A17" s="211"/>
      <c r="B17" s="338"/>
      <c r="C17" s="198"/>
      <c r="D17" s="198"/>
      <c r="E17" s="198"/>
      <c r="F17" s="198"/>
      <c r="G17" s="327"/>
      <c r="H17" s="222"/>
      <c r="I17" s="222"/>
      <c r="J17" s="222"/>
      <c r="K17" s="222"/>
      <c r="L17" s="222"/>
      <c r="M17" s="222"/>
      <c r="N17" s="208"/>
      <c r="O17" s="208"/>
      <c r="P17" s="208"/>
      <c r="Q17" s="208"/>
      <c r="R17" s="335"/>
      <c r="S17" s="335"/>
      <c r="T17" s="335"/>
      <c r="U17" s="335"/>
      <c r="V17" s="193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</row>
    <row r="18" spans="1:253" ht="18">
      <c r="A18" s="211" t="s">
        <v>217</v>
      </c>
      <c r="B18" s="338" t="s">
        <v>300</v>
      </c>
      <c r="C18" s="198">
        <v>1</v>
      </c>
      <c r="D18" s="198"/>
      <c r="E18" s="198"/>
      <c r="F18" s="198"/>
      <c r="G18" s="327">
        <v>5</v>
      </c>
      <c r="H18" s="222">
        <v>150</v>
      </c>
      <c r="I18" s="222">
        <v>54</v>
      </c>
      <c r="J18" s="222">
        <v>18</v>
      </c>
      <c r="K18" s="222">
        <v>36</v>
      </c>
      <c r="L18" s="222"/>
      <c r="M18" s="222">
        <v>96</v>
      </c>
      <c r="N18" s="208">
        <v>3</v>
      </c>
      <c r="O18" s="208"/>
      <c r="P18" s="208"/>
      <c r="Q18" s="208">
        <v>3</v>
      </c>
      <c r="R18" s="335"/>
      <c r="S18" s="335"/>
      <c r="T18" s="335"/>
      <c r="U18" s="335" t="s">
        <v>309</v>
      </c>
      <c r="V18" s="193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  <c r="IS18" s="194"/>
    </row>
    <row r="19" spans="1:253" ht="18">
      <c r="A19" s="211"/>
      <c r="B19" s="338"/>
      <c r="C19" s="198"/>
      <c r="D19" s="198"/>
      <c r="E19" s="198"/>
      <c r="F19" s="198"/>
      <c r="G19" s="327"/>
      <c r="H19" s="222"/>
      <c r="I19" s="222"/>
      <c r="J19" s="222"/>
      <c r="K19" s="222"/>
      <c r="L19" s="222"/>
      <c r="M19" s="222"/>
      <c r="N19" s="208"/>
      <c r="O19" s="208"/>
      <c r="P19" s="208"/>
      <c r="Q19" s="208"/>
      <c r="R19" s="335"/>
      <c r="S19" s="335"/>
      <c r="T19" s="335"/>
      <c r="U19" s="335"/>
      <c r="V19" s="193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</row>
    <row r="20" spans="1:253" ht="31.5">
      <c r="A20" s="195" t="s">
        <v>171</v>
      </c>
      <c r="B20" s="326" t="s">
        <v>267</v>
      </c>
      <c r="C20" s="208">
        <v>1</v>
      </c>
      <c r="D20" s="208"/>
      <c r="E20" s="208"/>
      <c r="F20" s="235"/>
      <c r="G20" s="337">
        <v>4.5</v>
      </c>
      <c r="H20" s="198">
        <v>135</v>
      </c>
      <c r="I20" s="208">
        <v>60</v>
      </c>
      <c r="J20" s="208">
        <v>30</v>
      </c>
      <c r="K20" s="208"/>
      <c r="L20" s="208">
        <v>30</v>
      </c>
      <c r="M20" s="208">
        <v>75</v>
      </c>
      <c r="N20" s="233">
        <v>4</v>
      </c>
      <c r="O20" s="339"/>
      <c r="P20" s="339"/>
      <c r="Q20" s="233">
        <v>4</v>
      </c>
      <c r="R20" s="237"/>
      <c r="S20" s="237"/>
      <c r="T20" s="237"/>
      <c r="U20" s="335" t="s">
        <v>309</v>
      </c>
      <c r="V20" s="193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  <c r="IS20" s="194"/>
    </row>
    <row r="21" spans="1:253" ht="18">
      <c r="A21" s="195"/>
      <c r="B21" s="326"/>
      <c r="C21" s="208"/>
      <c r="D21" s="208"/>
      <c r="E21" s="208"/>
      <c r="F21" s="235"/>
      <c r="G21" s="337"/>
      <c r="H21" s="198"/>
      <c r="I21" s="208"/>
      <c r="J21" s="208"/>
      <c r="K21" s="208"/>
      <c r="L21" s="208"/>
      <c r="M21" s="208"/>
      <c r="N21" s="233"/>
      <c r="O21" s="339"/>
      <c r="P21" s="339"/>
      <c r="Q21" s="233"/>
      <c r="R21" s="237"/>
      <c r="S21" s="237"/>
      <c r="T21" s="237"/>
      <c r="U21" s="237"/>
      <c r="V21" s="193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</row>
    <row r="22" spans="1:21" ht="18">
      <c r="A22" s="329" t="s">
        <v>256</v>
      </c>
      <c r="B22" s="340" t="s">
        <v>268</v>
      </c>
      <c r="C22" s="331"/>
      <c r="D22" s="331">
        <v>1</v>
      </c>
      <c r="E22" s="331"/>
      <c r="F22" s="341"/>
      <c r="G22" s="342">
        <v>3</v>
      </c>
      <c r="H22" s="330">
        <v>90</v>
      </c>
      <c r="I22" s="330">
        <v>36</v>
      </c>
      <c r="J22" s="331">
        <v>15</v>
      </c>
      <c r="K22" s="331">
        <v>15</v>
      </c>
      <c r="L22" s="331">
        <v>15</v>
      </c>
      <c r="M22" s="331">
        <v>54</v>
      </c>
      <c r="N22" s="343"/>
      <c r="O22" s="332">
        <v>2</v>
      </c>
      <c r="P22" s="332"/>
      <c r="Q22" s="332">
        <v>3</v>
      </c>
      <c r="R22" s="344"/>
      <c r="S22" s="344"/>
      <c r="T22" s="344"/>
      <c r="U22" s="335" t="s">
        <v>308</v>
      </c>
    </row>
    <row r="23" spans="1:253" ht="18">
      <c r="A23" s="316"/>
      <c r="B23" s="317"/>
      <c r="C23" s="318"/>
      <c r="D23" s="318"/>
      <c r="E23" s="318"/>
      <c r="F23" s="319"/>
      <c r="G23" s="320"/>
      <c r="H23" s="321"/>
      <c r="I23" s="318"/>
      <c r="J23" s="318"/>
      <c r="K23" s="318"/>
      <c r="L23" s="318"/>
      <c r="M23" s="318"/>
      <c r="N23" s="322"/>
      <c r="O23" s="323"/>
      <c r="P23" s="324"/>
      <c r="Q23" s="322"/>
      <c r="R23" s="228"/>
      <c r="S23" s="228"/>
      <c r="T23" s="228"/>
      <c r="U23" s="228"/>
      <c r="V23" s="193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  <c r="IS23" s="194"/>
    </row>
    <row r="24" spans="1:17" ht="15.75">
      <c r="A24" s="325"/>
      <c r="B24" s="325" t="s">
        <v>301</v>
      </c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</row>
    <row r="25" spans="1:253" ht="18">
      <c r="A25" s="230"/>
      <c r="B25" s="326" t="s">
        <v>23</v>
      </c>
      <c r="C25" s="198"/>
      <c r="D25" s="198">
        <v>2</v>
      </c>
      <c r="E25" s="198"/>
      <c r="F25" s="209"/>
      <c r="G25" s="327">
        <v>1</v>
      </c>
      <c r="H25" s="198">
        <v>30</v>
      </c>
      <c r="I25" s="198">
        <v>18</v>
      </c>
      <c r="J25" s="198"/>
      <c r="K25" s="198"/>
      <c r="L25" s="198">
        <v>9</v>
      </c>
      <c r="M25" s="198">
        <v>12</v>
      </c>
      <c r="N25" s="198"/>
      <c r="O25" s="209">
        <v>1</v>
      </c>
      <c r="P25" s="209"/>
      <c r="Q25" s="209">
        <v>1</v>
      </c>
      <c r="R25" s="193"/>
      <c r="S25" s="193"/>
      <c r="T25" s="193"/>
      <c r="U25" s="193"/>
      <c r="V25" s="193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</row>
    <row r="26" spans="1:253" ht="7.5" customHeight="1">
      <c r="A26" s="195"/>
      <c r="B26" s="196"/>
      <c r="C26" s="263"/>
      <c r="D26" s="231"/>
      <c r="E26" s="231"/>
      <c r="F26" s="311"/>
      <c r="G26" s="199"/>
      <c r="H26" s="197"/>
      <c r="I26" s="198"/>
      <c r="J26" s="198"/>
      <c r="K26" s="198"/>
      <c r="L26" s="198"/>
      <c r="M26" s="200"/>
      <c r="N26" s="203"/>
      <c r="O26" s="204"/>
      <c r="P26" s="205"/>
      <c r="Q26" s="204"/>
      <c r="R26" s="193"/>
      <c r="S26" s="193"/>
      <c r="T26" s="193"/>
      <c r="U26" s="193"/>
      <c r="V26" s="193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  <c r="IS26" s="194"/>
    </row>
    <row r="27" spans="1:253" ht="7.5" customHeight="1">
      <c r="A27" s="195"/>
      <c r="B27" s="196"/>
      <c r="C27" s="263"/>
      <c r="D27" s="231"/>
      <c r="E27" s="231"/>
      <c r="F27" s="311"/>
      <c r="G27" s="199"/>
      <c r="H27" s="197"/>
      <c r="I27" s="198"/>
      <c r="J27" s="198"/>
      <c r="K27" s="198"/>
      <c r="L27" s="198"/>
      <c r="M27" s="200"/>
      <c r="N27" s="203"/>
      <c r="O27" s="204"/>
      <c r="P27" s="205"/>
      <c r="Q27" s="204"/>
      <c r="R27" s="193"/>
      <c r="S27" s="193"/>
      <c r="T27" s="193"/>
      <c r="U27" s="193"/>
      <c r="V27" s="193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  <c r="IS27" s="194"/>
    </row>
    <row r="28" spans="1:253" ht="4.5" customHeight="1">
      <c r="A28" s="195"/>
      <c r="B28" s="196"/>
      <c r="C28" s="312"/>
      <c r="D28" s="206"/>
      <c r="E28" s="206"/>
      <c r="F28" s="313"/>
      <c r="G28" s="207"/>
      <c r="H28" s="201"/>
      <c r="I28" s="198"/>
      <c r="J28" s="208"/>
      <c r="K28" s="208"/>
      <c r="L28" s="208"/>
      <c r="M28" s="227"/>
      <c r="N28" s="229"/>
      <c r="O28" s="204"/>
      <c r="P28" s="205"/>
      <c r="Q28" s="209"/>
      <c r="R28" s="193"/>
      <c r="S28" s="193"/>
      <c r="T28" s="193"/>
      <c r="U28" s="193"/>
      <c r="V28" s="193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  <c r="IS28" s="194"/>
    </row>
    <row r="29" spans="1:253" ht="6" customHeight="1">
      <c r="A29" s="195"/>
      <c r="B29" s="196"/>
      <c r="C29" s="312"/>
      <c r="D29" s="206"/>
      <c r="E29" s="206"/>
      <c r="F29" s="313"/>
      <c r="G29" s="207"/>
      <c r="H29" s="201"/>
      <c r="I29" s="198"/>
      <c r="J29" s="208"/>
      <c r="K29" s="208"/>
      <c r="L29" s="208"/>
      <c r="M29" s="227"/>
      <c r="N29" s="229"/>
      <c r="O29" s="204"/>
      <c r="P29" s="205"/>
      <c r="Q29" s="209"/>
      <c r="R29" s="193"/>
      <c r="S29" s="193"/>
      <c r="T29" s="193"/>
      <c r="U29" s="193"/>
      <c r="V29" s="193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  <c r="IL29" s="194"/>
      <c r="IM29" s="194"/>
      <c r="IN29" s="194"/>
      <c r="IO29" s="194"/>
      <c r="IP29" s="194"/>
      <c r="IQ29" s="194"/>
      <c r="IR29" s="194"/>
      <c r="IS29" s="194"/>
    </row>
    <row r="30" spans="1:253" ht="18">
      <c r="A30" s="211" t="s">
        <v>169</v>
      </c>
      <c r="B30" s="218" t="s">
        <v>270</v>
      </c>
      <c r="C30" s="224">
        <v>2</v>
      </c>
      <c r="D30" s="222"/>
      <c r="E30" s="222"/>
      <c r="F30" s="225"/>
      <c r="G30" s="226">
        <v>5.5</v>
      </c>
      <c r="H30" s="213">
        <v>165</v>
      </c>
      <c r="I30" s="222">
        <v>54</v>
      </c>
      <c r="J30" s="222">
        <v>18</v>
      </c>
      <c r="K30" s="222">
        <v>9</v>
      </c>
      <c r="L30" s="222"/>
      <c r="M30" s="222">
        <v>111</v>
      </c>
      <c r="N30" s="215"/>
      <c r="O30" s="216">
        <v>3</v>
      </c>
      <c r="P30" s="217"/>
      <c r="Q30" s="208">
        <v>3</v>
      </c>
      <c r="R30" s="193"/>
      <c r="S30" s="193"/>
      <c r="T30" s="193"/>
      <c r="U30" s="193"/>
      <c r="V30" s="193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  <c r="IS30" s="194"/>
    </row>
    <row r="31" spans="1:253" ht="3.75" customHeight="1">
      <c r="A31" s="211"/>
      <c r="B31" s="218"/>
      <c r="C31" s="224"/>
      <c r="D31" s="222"/>
      <c r="E31" s="222"/>
      <c r="F31" s="225"/>
      <c r="G31" s="226"/>
      <c r="H31" s="213"/>
      <c r="I31" s="222"/>
      <c r="J31" s="222"/>
      <c r="K31" s="222"/>
      <c r="L31" s="222"/>
      <c r="M31" s="222"/>
      <c r="N31" s="215"/>
      <c r="O31" s="216"/>
      <c r="P31" s="217"/>
      <c r="Q31" s="208"/>
      <c r="R31" s="193"/>
      <c r="S31" s="193"/>
      <c r="T31" s="193"/>
      <c r="U31" s="193"/>
      <c r="V31" s="193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  <c r="IS31" s="194"/>
    </row>
    <row r="32" spans="1:253" ht="1.5" customHeight="1">
      <c r="A32" s="211"/>
      <c r="B32" s="218"/>
      <c r="C32" s="224"/>
      <c r="D32" s="222"/>
      <c r="E32" s="222"/>
      <c r="F32" s="225"/>
      <c r="G32" s="226"/>
      <c r="H32" s="213"/>
      <c r="I32" s="222"/>
      <c r="J32" s="222"/>
      <c r="K32" s="222"/>
      <c r="L32" s="222"/>
      <c r="M32" s="222"/>
      <c r="N32" s="215"/>
      <c r="O32" s="216"/>
      <c r="P32" s="217"/>
      <c r="Q32" s="208"/>
      <c r="R32" s="193"/>
      <c r="S32" s="193"/>
      <c r="T32" s="193"/>
      <c r="U32" s="193"/>
      <c r="V32" s="193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</row>
    <row r="33" spans="1:253" ht="31.5">
      <c r="A33" s="211" t="s">
        <v>177</v>
      </c>
      <c r="B33" s="218" t="s">
        <v>271</v>
      </c>
      <c r="C33" s="224"/>
      <c r="D33" s="222"/>
      <c r="E33" s="222">
        <v>2</v>
      </c>
      <c r="F33" s="225"/>
      <c r="G33" s="221">
        <v>1</v>
      </c>
      <c r="H33" s="213">
        <v>30</v>
      </c>
      <c r="I33" s="222">
        <v>18</v>
      </c>
      <c r="J33" s="222"/>
      <c r="K33" s="222"/>
      <c r="L33" s="222">
        <v>9</v>
      </c>
      <c r="M33" s="222">
        <v>12</v>
      </c>
      <c r="N33" s="223"/>
      <c r="O33" s="208">
        <v>1</v>
      </c>
      <c r="P33" s="217"/>
      <c r="Q33" s="208">
        <v>1</v>
      </c>
      <c r="R33" s="193"/>
      <c r="S33" s="193"/>
      <c r="T33" s="193"/>
      <c r="U33" s="193"/>
      <c r="V33" s="193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</row>
    <row r="34" spans="1:253" ht="18">
      <c r="A34" s="954" t="s">
        <v>205</v>
      </c>
      <c r="B34" s="955"/>
      <c r="C34" s="245"/>
      <c r="D34" s="202">
        <v>2</v>
      </c>
      <c r="E34" s="202"/>
      <c r="F34" s="205"/>
      <c r="G34" s="212">
        <v>3</v>
      </c>
      <c r="H34" s="201">
        <v>90</v>
      </c>
      <c r="I34" s="202">
        <v>36</v>
      </c>
      <c r="J34" s="202">
        <v>9</v>
      </c>
      <c r="K34" s="202"/>
      <c r="L34" s="202">
        <v>9</v>
      </c>
      <c r="M34" s="202">
        <v>54</v>
      </c>
      <c r="N34" s="203"/>
      <c r="O34" s="202">
        <v>2</v>
      </c>
      <c r="P34" s="246"/>
      <c r="Q34" s="247">
        <v>2</v>
      </c>
      <c r="R34" s="193"/>
      <c r="S34" s="193"/>
      <c r="T34" s="193"/>
      <c r="U34" s="193"/>
      <c r="V34" s="193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</row>
    <row r="35" spans="1:253" ht="18.75" thickBot="1">
      <c r="A35" s="956" t="s">
        <v>206</v>
      </c>
      <c r="B35" s="957"/>
      <c r="C35" s="248"/>
      <c r="D35" s="222">
        <v>2</v>
      </c>
      <c r="E35" s="222"/>
      <c r="F35" s="225"/>
      <c r="G35" s="249">
        <v>3</v>
      </c>
      <c r="H35" s="203">
        <v>90</v>
      </c>
      <c r="I35" s="222">
        <v>36</v>
      </c>
      <c r="J35" s="222">
        <v>9</v>
      </c>
      <c r="K35" s="222"/>
      <c r="L35" s="222">
        <v>9</v>
      </c>
      <c r="M35" s="250">
        <v>54</v>
      </c>
      <c r="N35" s="251"/>
      <c r="O35" s="206">
        <v>2</v>
      </c>
      <c r="P35" s="242"/>
      <c r="Q35" s="252">
        <v>2</v>
      </c>
      <c r="R35" s="193"/>
      <c r="S35" s="193"/>
      <c r="T35" s="193"/>
      <c r="U35" s="193"/>
      <c r="V35" s="193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</row>
    <row r="36" spans="1:253" ht="18.75">
      <c r="A36" s="195" t="s">
        <v>199</v>
      </c>
      <c r="B36" s="145" t="s">
        <v>272</v>
      </c>
      <c r="C36" s="190"/>
      <c r="D36" s="191">
        <v>2</v>
      </c>
      <c r="E36" s="191"/>
      <c r="F36" s="192"/>
      <c r="G36" s="254">
        <v>3</v>
      </c>
      <c r="H36" s="219">
        <v>90</v>
      </c>
      <c r="I36" s="198">
        <v>36</v>
      </c>
      <c r="J36" s="222">
        <v>9</v>
      </c>
      <c r="K36" s="222"/>
      <c r="L36" s="222">
        <v>9</v>
      </c>
      <c r="M36" s="198">
        <v>54</v>
      </c>
      <c r="N36" s="203"/>
      <c r="O36" s="202">
        <v>2</v>
      </c>
      <c r="P36" s="246"/>
      <c r="Q36" s="259">
        <v>2</v>
      </c>
      <c r="R36" s="193"/>
      <c r="S36" s="255"/>
      <c r="T36" s="255"/>
      <c r="U36" s="255"/>
      <c r="V36" s="255"/>
      <c r="W36" s="255"/>
      <c r="X36" s="255"/>
      <c r="Y36" s="256"/>
      <c r="Z36" s="256"/>
      <c r="AA36" s="256"/>
      <c r="AB36" s="255"/>
      <c r="AC36" s="255"/>
      <c r="AD36" s="255"/>
      <c r="AE36" s="193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  <c r="IS36" s="194"/>
    </row>
    <row r="37" spans="1:253" ht="6" customHeight="1">
      <c r="A37" s="195"/>
      <c r="B37" s="145"/>
      <c r="C37" s="203"/>
      <c r="D37" s="202"/>
      <c r="E37" s="202"/>
      <c r="F37" s="205"/>
      <c r="G37" s="212"/>
      <c r="H37" s="219"/>
      <c r="I37" s="198"/>
      <c r="J37" s="198"/>
      <c r="K37" s="198"/>
      <c r="L37" s="198"/>
      <c r="M37" s="220"/>
      <c r="N37" s="203"/>
      <c r="O37" s="202"/>
      <c r="P37" s="246"/>
      <c r="Q37" s="259"/>
      <c r="R37" s="193"/>
      <c r="S37" s="255"/>
      <c r="T37" s="255"/>
      <c r="U37" s="255"/>
      <c r="V37" s="255"/>
      <c r="W37" s="255"/>
      <c r="X37" s="255"/>
      <c r="Y37" s="256"/>
      <c r="Z37" s="256"/>
      <c r="AA37" s="256"/>
      <c r="AB37" s="255"/>
      <c r="AC37" s="255"/>
      <c r="AD37" s="255"/>
      <c r="AE37" s="193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4"/>
      <c r="GQ37" s="194"/>
      <c r="GR37" s="194"/>
      <c r="GS37" s="194"/>
      <c r="GT37" s="194"/>
      <c r="GU37" s="194"/>
      <c r="GV37" s="194"/>
      <c r="GW37" s="194"/>
      <c r="GX37" s="194"/>
      <c r="GY37" s="194"/>
      <c r="GZ37" s="194"/>
      <c r="HA37" s="194"/>
      <c r="HB37" s="194"/>
      <c r="HC37" s="194"/>
      <c r="HD37" s="194"/>
      <c r="HE37" s="194"/>
      <c r="HF37" s="194"/>
      <c r="HG37" s="194"/>
      <c r="HH37" s="194"/>
      <c r="HI37" s="194"/>
      <c r="HJ37" s="194"/>
      <c r="HK37" s="194"/>
      <c r="HL37" s="194"/>
      <c r="HM37" s="194"/>
      <c r="HN37" s="194"/>
      <c r="HO37" s="194"/>
      <c r="HP37" s="194"/>
      <c r="HQ37" s="194"/>
      <c r="HR37" s="194"/>
      <c r="HS37" s="194"/>
      <c r="HT37" s="194"/>
      <c r="HU37" s="194"/>
      <c r="HV37" s="194"/>
      <c r="HW37" s="194"/>
      <c r="HX37" s="194"/>
      <c r="HY37" s="194"/>
      <c r="HZ37" s="194"/>
      <c r="IA37" s="194"/>
      <c r="IB37" s="194"/>
      <c r="IC37" s="194"/>
      <c r="ID37" s="194"/>
      <c r="IE37" s="194"/>
      <c r="IF37" s="194"/>
      <c r="IG37" s="194"/>
      <c r="IH37" s="194"/>
      <c r="II37" s="194"/>
      <c r="IJ37" s="194"/>
      <c r="IK37" s="194"/>
      <c r="IL37" s="194"/>
      <c r="IM37" s="194"/>
      <c r="IN37" s="194"/>
      <c r="IO37" s="194"/>
      <c r="IP37" s="194"/>
      <c r="IQ37" s="194"/>
      <c r="IR37" s="194"/>
      <c r="IS37" s="194"/>
    </row>
    <row r="38" spans="1:253" ht="4.5" customHeight="1">
      <c r="A38" s="195"/>
      <c r="B38" s="145"/>
      <c r="C38" s="203"/>
      <c r="D38" s="202"/>
      <c r="E38" s="202"/>
      <c r="F38" s="205"/>
      <c r="G38" s="212"/>
      <c r="H38" s="219"/>
      <c r="I38" s="198"/>
      <c r="J38" s="198"/>
      <c r="K38" s="198"/>
      <c r="L38" s="198"/>
      <c r="M38" s="220"/>
      <c r="N38" s="203"/>
      <c r="O38" s="202"/>
      <c r="P38" s="246"/>
      <c r="Q38" s="259"/>
      <c r="R38" s="193"/>
      <c r="S38" s="255"/>
      <c r="T38" s="255"/>
      <c r="U38" s="255"/>
      <c r="V38" s="255"/>
      <c r="W38" s="255"/>
      <c r="X38" s="255"/>
      <c r="Y38" s="256"/>
      <c r="Z38" s="256"/>
      <c r="AA38" s="256"/>
      <c r="AB38" s="255"/>
      <c r="AC38" s="255"/>
      <c r="AD38" s="255"/>
      <c r="AE38" s="193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4"/>
      <c r="GN38" s="194"/>
      <c r="GO38" s="194"/>
      <c r="GP38" s="194"/>
      <c r="GQ38" s="194"/>
      <c r="GR38" s="194"/>
      <c r="GS38" s="194"/>
      <c r="GT38" s="194"/>
      <c r="GU38" s="194"/>
      <c r="GV38" s="194"/>
      <c r="GW38" s="194"/>
      <c r="GX38" s="194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Q38" s="194"/>
      <c r="HR38" s="194"/>
      <c r="HS38" s="194"/>
      <c r="HT38" s="194"/>
      <c r="HU38" s="194"/>
      <c r="HV38" s="194"/>
      <c r="HW38" s="194"/>
      <c r="HX38" s="194"/>
      <c r="HY38" s="194"/>
      <c r="HZ38" s="194"/>
      <c r="IA38" s="194"/>
      <c r="IB38" s="194"/>
      <c r="IC38" s="194"/>
      <c r="ID38" s="194"/>
      <c r="IE38" s="194"/>
      <c r="IF38" s="194"/>
      <c r="IG38" s="194"/>
      <c r="IH38" s="194"/>
      <c r="II38" s="194"/>
      <c r="IJ38" s="194"/>
      <c r="IK38" s="194"/>
      <c r="IL38" s="194"/>
      <c r="IM38" s="194"/>
      <c r="IN38" s="194"/>
      <c r="IO38" s="194"/>
      <c r="IP38" s="194"/>
      <c r="IQ38" s="194"/>
      <c r="IR38" s="194"/>
      <c r="IS38" s="194"/>
    </row>
    <row r="39" spans="1:253" ht="18.75">
      <c r="A39" s="232" t="s">
        <v>200</v>
      </c>
      <c r="B39" s="146" t="s">
        <v>23</v>
      </c>
      <c r="C39" s="234"/>
      <c r="D39" s="222">
        <v>2</v>
      </c>
      <c r="E39" s="222"/>
      <c r="F39" s="225"/>
      <c r="G39" s="226">
        <v>3</v>
      </c>
      <c r="H39" s="219">
        <v>90</v>
      </c>
      <c r="I39" s="222">
        <v>36</v>
      </c>
      <c r="J39" s="222">
        <v>9</v>
      </c>
      <c r="K39" s="222"/>
      <c r="L39" s="222">
        <v>9</v>
      </c>
      <c r="M39" s="250">
        <v>54</v>
      </c>
      <c r="N39" s="257"/>
      <c r="O39" s="208">
        <v>2</v>
      </c>
      <c r="P39" s="258"/>
      <c r="Q39" s="259">
        <v>2</v>
      </c>
      <c r="R39" s="193"/>
      <c r="S39" s="255"/>
      <c r="T39" s="255"/>
      <c r="U39" s="255"/>
      <c r="V39" s="255"/>
      <c r="W39" s="255"/>
      <c r="X39" s="255"/>
      <c r="Y39" s="256"/>
      <c r="Z39" s="256"/>
      <c r="AA39" s="256"/>
      <c r="AB39" s="255"/>
      <c r="AC39" s="255"/>
      <c r="AD39" s="255"/>
      <c r="AE39" s="193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194"/>
      <c r="GE39" s="194"/>
      <c r="GF39" s="194"/>
      <c r="GG39" s="194"/>
      <c r="GH39" s="194"/>
      <c r="GI39" s="194"/>
      <c r="GJ39" s="194"/>
      <c r="GK39" s="194"/>
      <c r="GL39" s="194"/>
      <c r="GM39" s="194"/>
      <c r="GN39" s="194"/>
      <c r="GO39" s="194"/>
      <c r="GP39" s="194"/>
      <c r="GQ39" s="194"/>
      <c r="GR39" s="194"/>
      <c r="GS39" s="194"/>
      <c r="GT39" s="194"/>
      <c r="GU39" s="194"/>
      <c r="GV39" s="194"/>
      <c r="GW39" s="194"/>
      <c r="GX39" s="194"/>
      <c r="GY39" s="194"/>
      <c r="GZ39" s="194"/>
      <c r="HA39" s="194"/>
      <c r="HB39" s="194"/>
      <c r="HC39" s="194"/>
      <c r="HD39" s="194"/>
      <c r="HE39" s="194"/>
      <c r="HF39" s="194"/>
      <c r="HG39" s="194"/>
      <c r="HH39" s="194"/>
      <c r="HI39" s="194"/>
      <c r="HJ39" s="194"/>
      <c r="HK39" s="194"/>
      <c r="HL39" s="194"/>
      <c r="HM39" s="194"/>
      <c r="HN39" s="194"/>
      <c r="HO39" s="194"/>
      <c r="HP39" s="194"/>
      <c r="HQ39" s="194"/>
      <c r="HR39" s="194"/>
      <c r="HS39" s="194"/>
      <c r="HT39" s="194"/>
      <c r="HU39" s="194"/>
      <c r="HV39" s="194"/>
      <c r="HW39" s="194"/>
      <c r="HX39" s="194"/>
      <c r="HY39" s="194"/>
      <c r="HZ39" s="194"/>
      <c r="IA39" s="194"/>
      <c r="IB39" s="194"/>
      <c r="IC39" s="194"/>
      <c r="ID39" s="194"/>
      <c r="IE39" s="194"/>
      <c r="IF39" s="194"/>
      <c r="IG39" s="194"/>
      <c r="IH39" s="194"/>
      <c r="II39" s="194"/>
      <c r="IJ39" s="194"/>
      <c r="IK39" s="194"/>
      <c r="IL39" s="194"/>
      <c r="IM39" s="194"/>
      <c r="IN39" s="194"/>
      <c r="IO39" s="194"/>
      <c r="IP39" s="194"/>
      <c r="IQ39" s="194"/>
      <c r="IR39" s="194"/>
      <c r="IS39" s="194"/>
    </row>
    <row r="40" spans="1:253" ht="6" customHeight="1">
      <c r="A40" s="232"/>
      <c r="B40" s="146"/>
      <c r="C40" s="234"/>
      <c r="D40" s="222"/>
      <c r="E40" s="222"/>
      <c r="F40" s="225"/>
      <c r="G40" s="226"/>
      <c r="H40" s="219"/>
      <c r="I40" s="222"/>
      <c r="J40" s="222"/>
      <c r="K40" s="222"/>
      <c r="L40" s="222"/>
      <c r="M40" s="314"/>
      <c r="N40" s="257"/>
      <c r="O40" s="208"/>
      <c r="P40" s="246"/>
      <c r="Q40" s="259"/>
      <c r="R40" s="193"/>
      <c r="S40" s="255"/>
      <c r="T40" s="255"/>
      <c r="U40" s="255"/>
      <c r="V40" s="255"/>
      <c r="W40" s="255"/>
      <c r="X40" s="255"/>
      <c r="Y40" s="256"/>
      <c r="Z40" s="256"/>
      <c r="AA40" s="256"/>
      <c r="AB40" s="255"/>
      <c r="AC40" s="255"/>
      <c r="AD40" s="255"/>
      <c r="AE40" s="193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4"/>
      <c r="FO40" s="194"/>
      <c r="FP40" s="194"/>
      <c r="FQ40" s="194"/>
      <c r="FR40" s="194"/>
      <c r="FS40" s="194"/>
      <c r="FT40" s="194"/>
      <c r="FU40" s="194"/>
      <c r="FV40" s="194"/>
      <c r="FW40" s="194"/>
      <c r="FX40" s="194"/>
      <c r="FY40" s="194"/>
      <c r="FZ40" s="194"/>
      <c r="GA40" s="194"/>
      <c r="GB40" s="194"/>
      <c r="GC40" s="194"/>
      <c r="GD40" s="194"/>
      <c r="GE40" s="194"/>
      <c r="GF40" s="194"/>
      <c r="GG40" s="194"/>
      <c r="GH40" s="194"/>
      <c r="GI40" s="194"/>
      <c r="GJ40" s="194"/>
      <c r="GK40" s="194"/>
      <c r="GL40" s="194"/>
      <c r="GM40" s="194"/>
      <c r="GN40" s="194"/>
      <c r="GO40" s="194"/>
      <c r="GP40" s="194"/>
      <c r="GQ40" s="194"/>
      <c r="GR40" s="194"/>
      <c r="GS40" s="194"/>
      <c r="GT40" s="194"/>
      <c r="GU40" s="194"/>
      <c r="GV40" s="194"/>
      <c r="GW40" s="194"/>
      <c r="GX40" s="194"/>
      <c r="GY40" s="194"/>
      <c r="GZ40" s="194"/>
      <c r="HA40" s="194"/>
      <c r="HB40" s="194"/>
      <c r="HC40" s="194"/>
      <c r="HD40" s="194"/>
      <c r="HE40" s="194"/>
      <c r="HF40" s="194"/>
      <c r="HG40" s="194"/>
      <c r="HH40" s="194"/>
      <c r="HI40" s="194"/>
      <c r="HJ40" s="194"/>
      <c r="HK40" s="194"/>
      <c r="HL40" s="194"/>
      <c r="HM40" s="194"/>
      <c r="HN40" s="194"/>
      <c r="HO40" s="194"/>
      <c r="HP40" s="194"/>
      <c r="HQ40" s="194"/>
      <c r="HR40" s="194"/>
      <c r="HS40" s="194"/>
      <c r="HT40" s="194"/>
      <c r="HU40" s="194"/>
      <c r="HV40" s="194"/>
      <c r="HW40" s="194"/>
      <c r="HX40" s="194"/>
      <c r="HY40" s="194"/>
      <c r="HZ40" s="194"/>
      <c r="IA40" s="194"/>
      <c r="IB40" s="194"/>
      <c r="IC40" s="194"/>
      <c r="ID40" s="194"/>
      <c r="IE40" s="194"/>
      <c r="IF40" s="194"/>
      <c r="IG40" s="194"/>
      <c r="IH40" s="194"/>
      <c r="II40" s="194"/>
      <c r="IJ40" s="194"/>
      <c r="IK40" s="194"/>
      <c r="IL40" s="194"/>
      <c r="IM40" s="194"/>
      <c r="IN40" s="194"/>
      <c r="IO40" s="194"/>
      <c r="IP40" s="194"/>
      <c r="IQ40" s="194"/>
      <c r="IR40" s="194"/>
      <c r="IS40" s="194"/>
    </row>
    <row r="41" spans="1:253" ht="5.25" customHeight="1">
      <c r="A41" s="232"/>
      <c r="B41" s="146"/>
      <c r="C41" s="234"/>
      <c r="D41" s="222"/>
      <c r="E41" s="222"/>
      <c r="F41" s="225"/>
      <c r="G41" s="226"/>
      <c r="H41" s="219"/>
      <c r="I41" s="222"/>
      <c r="J41" s="222"/>
      <c r="K41" s="222"/>
      <c r="L41" s="222"/>
      <c r="M41" s="314"/>
      <c r="N41" s="257"/>
      <c r="O41" s="208"/>
      <c r="P41" s="246"/>
      <c r="Q41" s="259"/>
      <c r="R41" s="193"/>
      <c r="S41" s="255"/>
      <c r="T41" s="255"/>
      <c r="U41" s="255"/>
      <c r="V41" s="255"/>
      <c r="W41" s="255"/>
      <c r="X41" s="255"/>
      <c r="Y41" s="256"/>
      <c r="Z41" s="256"/>
      <c r="AA41" s="256"/>
      <c r="AB41" s="255"/>
      <c r="AC41" s="255"/>
      <c r="AD41" s="255"/>
      <c r="AE41" s="193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P41" s="194"/>
      <c r="FQ41" s="194"/>
      <c r="FR41" s="194"/>
      <c r="FS41" s="194"/>
      <c r="FT41" s="194"/>
      <c r="FU41" s="194"/>
      <c r="FV41" s="194"/>
      <c r="FW41" s="194"/>
      <c r="FX41" s="194"/>
      <c r="FY41" s="194"/>
      <c r="FZ41" s="194"/>
      <c r="GA41" s="194"/>
      <c r="GB41" s="194"/>
      <c r="GC41" s="194"/>
      <c r="GD41" s="194"/>
      <c r="GE41" s="194"/>
      <c r="GF41" s="194"/>
      <c r="GG41" s="194"/>
      <c r="GH41" s="194"/>
      <c r="GI41" s="194"/>
      <c r="GJ41" s="194"/>
      <c r="GK41" s="194"/>
      <c r="GL41" s="194"/>
      <c r="GM41" s="194"/>
      <c r="GN41" s="194"/>
      <c r="GO41" s="194"/>
      <c r="GP41" s="194"/>
      <c r="GQ41" s="194"/>
      <c r="GR41" s="194"/>
      <c r="GS41" s="194"/>
      <c r="GT41" s="194"/>
      <c r="GU41" s="194"/>
      <c r="GV41" s="194"/>
      <c r="GW41" s="194"/>
      <c r="GX41" s="194"/>
      <c r="GY41" s="194"/>
      <c r="GZ41" s="194"/>
      <c r="HA41" s="194"/>
      <c r="HB41" s="194"/>
      <c r="HC41" s="194"/>
      <c r="HD41" s="194"/>
      <c r="HE41" s="194"/>
      <c r="HF41" s="194"/>
      <c r="HG41" s="194"/>
      <c r="HH41" s="194"/>
      <c r="HI41" s="194"/>
      <c r="HJ41" s="194"/>
      <c r="HK41" s="194"/>
      <c r="HL41" s="194"/>
      <c r="HM41" s="194"/>
      <c r="HN41" s="194"/>
      <c r="HO41" s="194"/>
      <c r="HP41" s="194"/>
      <c r="HQ41" s="194"/>
      <c r="HR41" s="194"/>
      <c r="HS41" s="194"/>
      <c r="HT41" s="194"/>
      <c r="HU41" s="194"/>
      <c r="HV41" s="194"/>
      <c r="HW41" s="194"/>
      <c r="HX41" s="194"/>
      <c r="HY41" s="194"/>
      <c r="HZ41" s="194"/>
      <c r="IA41" s="194"/>
      <c r="IB41" s="194"/>
      <c r="IC41" s="194"/>
      <c r="ID41" s="194"/>
      <c r="IE41" s="194"/>
      <c r="IF41" s="194"/>
      <c r="IG41" s="194"/>
      <c r="IH41" s="194"/>
      <c r="II41" s="194"/>
      <c r="IJ41" s="194"/>
      <c r="IK41" s="194"/>
      <c r="IL41" s="194"/>
      <c r="IM41" s="194"/>
      <c r="IN41" s="194"/>
      <c r="IO41" s="194"/>
      <c r="IP41" s="194"/>
      <c r="IQ41" s="194"/>
      <c r="IR41" s="194"/>
      <c r="IS41" s="194"/>
    </row>
    <row r="42" spans="1:253" ht="18">
      <c r="A42" s="232" t="s">
        <v>201</v>
      </c>
      <c r="B42" s="146" t="s">
        <v>273</v>
      </c>
      <c r="C42" s="197"/>
      <c r="D42" s="198">
        <v>2</v>
      </c>
      <c r="E42" s="198"/>
      <c r="F42" s="210"/>
      <c r="G42" s="226">
        <v>3</v>
      </c>
      <c r="H42" s="219">
        <v>90</v>
      </c>
      <c r="I42" s="198">
        <v>36</v>
      </c>
      <c r="J42" s="222">
        <v>9</v>
      </c>
      <c r="K42" s="222"/>
      <c r="L42" s="222">
        <v>9</v>
      </c>
      <c r="M42" s="198">
        <v>54</v>
      </c>
      <c r="N42" s="197"/>
      <c r="O42" s="198">
        <v>2</v>
      </c>
      <c r="P42" s="246"/>
      <c r="Q42" s="259">
        <v>2</v>
      </c>
      <c r="R42" s="193"/>
      <c r="S42" s="193"/>
      <c r="T42" s="193"/>
      <c r="U42" s="193"/>
      <c r="V42" s="193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  <c r="FV42" s="194"/>
      <c r="FW42" s="194"/>
      <c r="FX42" s="194"/>
      <c r="FY42" s="194"/>
      <c r="FZ42" s="194"/>
      <c r="GA42" s="194"/>
      <c r="GB42" s="194"/>
      <c r="GC42" s="194"/>
      <c r="GD42" s="194"/>
      <c r="GE42" s="194"/>
      <c r="GF42" s="194"/>
      <c r="GG42" s="194"/>
      <c r="GH42" s="194"/>
      <c r="GI42" s="194"/>
      <c r="GJ42" s="194"/>
      <c r="GK42" s="194"/>
      <c r="GL42" s="194"/>
      <c r="GM42" s="194"/>
      <c r="GN42" s="194"/>
      <c r="GO42" s="194"/>
      <c r="GP42" s="194"/>
      <c r="GQ42" s="194"/>
      <c r="GR42" s="194"/>
      <c r="GS42" s="194"/>
      <c r="GT42" s="194"/>
      <c r="GU42" s="194"/>
      <c r="GV42" s="194"/>
      <c r="GW42" s="194"/>
      <c r="GX42" s="194"/>
      <c r="GY42" s="194"/>
      <c r="GZ42" s="194"/>
      <c r="HA42" s="194"/>
      <c r="HB42" s="194"/>
      <c r="HC42" s="194"/>
      <c r="HD42" s="194"/>
      <c r="HE42" s="194"/>
      <c r="HF42" s="194"/>
      <c r="HG42" s="194"/>
      <c r="HH42" s="194"/>
      <c r="HI42" s="194"/>
      <c r="HJ42" s="194"/>
      <c r="HK42" s="194"/>
      <c r="HL42" s="194"/>
      <c r="HM42" s="194"/>
      <c r="HN42" s="194"/>
      <c r="HO42" s="194"/>
      <c r="HP42" s="194"/>
      <c r="HQ42" s="194"/>
      <c r="HR42" s="194"/>
      <c r="HS42" s="194"/>
      <c r="HT42" s="194"/>
      <c r="HU42" s="194"/>
      <c r="HV42" s="194"/>
      <c r="HW42" s="194"/>
      <c r="HX42" s="194"/>
      <c r="HY42" s="194"/>
      <c r="HZ42" s="194"/>
      <c r="IA42" s="194"/>
      <c r="IB42" s="194"/>
      <c r="IC42" s="194"/>
      <c r="ID42" s="194"/>
      <c r="IE42" s="194"/>
      <c r="IF42" s="194"/>
      <c r="IG42" s="194"/>
      <c r="IH42" s="194"/>
      <c r="II42" s="194"/>
      <c r="IJ42" s="194"/>
      <c r="IK42" s="194"/>
      <c r="IL42" s="194"/>
      <c r="IM42" s="194"/>
      <c r="IN42" s="194"/>
      <c r="IO42" s="194"/>
      <c r="IP42" s="194"/>
      <c r="IQ42" s="194"/>
      <c r="IR42" s="194"/>
      <c r="IS42" s="194"/>
    </row>
    <row r="43" spans="1:253" ht="4.5" customHeight="1">
      <c r="A43" s="232"/>
      <c r="B43" s="146"/>
      <c r="C43" s="197"/>
      <c r="D43" s="198"/>
      <c r="E43" s="198"/>
      <c r="F43" s="210"/>
      <c r="G43" s="226"/>
      <c r="H43" s="219"/>
      <c r="I43" s="198"/>
      <c r="J43" s="198"/>
      <c r="K43" s="198"/>
      <c r="L43" s="198"/>
      <c r="M43" s="220"/>
      <c r="N43" s="197"/>
      <c r="O43" s="198"/>
      <c r="P43" s="246"/>
      <c r="Q43" s="259"/>
      <c r="R43" s="193"/>
      <c r="S43" s="193"/>
      <c r="T43" s="193"/>
      <c r="U43" s="193"/>
      <c r="V43" s="193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  <c r="GF43" s="194"/>
      <c r="GG43" s="194"/>
      <c r="GH43" s="194"/>
      <c r="GI43" s="194"/>
      <c r="GJ43" s="194"/>
      <c r="GK43" s="194"/>
      <c r="GL43" s="194"/>
      <c r="GM43" s="194"/>
      <c r="GN43" s="194"/>
      <c r="GO43" s="194"/>
      <c r="GP43" s="194"/>
      <c r="GQ43" s="194"/>
      <c r="GR43" s="194"/>
      <c r="GS43" s="194"/>
      <c r="GT43" s="194"/>
      <c r="GU43" s="194"/>
      <c r="GV43" s="194"/>
      <c r="GW43" s="194"/>
      <c r="GX43" s="194"/>
      <c r="GY43" s="194"/>
      <c r="GZ43" s="194"/>
      <c r="HA43" s="194"/>
      <c r="HB43" s="194"/>
      <c r="HC43" s="194"/>
      <c r="HD43" s="194"/>
      <c r="HE43" s="194"/>
      <c r="HF43" s="194"/>
      <c r="HG43" s="194"/>
      <c r="HH43" s="194"/>
      <c r="HI43" s="194"/>
      <c r="HJ43" s="194"/>
      <c r="HK43" s="194"/>
      <c r="HL43" s="194"/>
      <c r="HM43" s="194"/>
      <c r="HN43" s="194"/>
      <c r="HO43" s="194"/>
      <c r="HP43" s="194"/>
      <c r="HQ43" s="194"/>
      <c r="HR43" s="194"/>
      <c r="HS43" s="194"/>
      <c r="HT43" s="194"/>
      <c r="HU43" s="194"/>
      <c r="HV43" s="194"/>
      <c r="HW43" s="194"/>
      <c r="HX43" s="194"/>
      <c r="HY43" s="194"/>
      <c r="HZ43" s="194"/>
      <c r="IA43" s="194"/>
      <c r="IB43" s="194"/>
      <c r="IC43" s="194"/>
      <c r="ID43" s="194"/>
      <c r="IE43" s="194"/>
      <c r="IF43" s="194"/>
      <c r="IG43" s="194"/>
      <c r="IH43" s="194"/>
      <c r="II43" s="194"/>
      <c r="IJ43" s="194"/>
      <c r="IK43" s="194"/>
      <c r="IL43" s="194"/>
      <c r="IM43" s="194"/>
      <c r="IN43" s="194"/>
      <c r="IO43" s="194"/>
      <c r="IP43" s="194"/>
      <c r="IQ43" s="194"/>
      <c r="IR43" s="194"/>
      <c r="IS43" s="194"/>
    </row>
    <row r="44" spans="1:253" ht="2.25" customHeight="1">
      <c r="A44" s="232"/>
      <c r="B44" s="146"/>
      <c r="C44" s="197"/>
      <c r="D44" s="198"/>
      <c r="E44" s="198"/>
      <c r="F44" s="210"/>
      <c r="G44" s="226"/>
      <c r="H44" s="219"/>
      <c r="I44" s="198"/>
      <c r="J44" s="198"/>
      <c r="K44" s="198"/>
      <c r="L44" s="198"/>
      <c r="M44" s="220"/>
      <c r="N44" s="197"/>
      <c r="O44" s="198"/>
      <c r="P44" s="246"/>
      <c r="Q44" s="259"/>
      <c r="R44" s="193"/>
      <c r="S44" s="193"/>
      <c r="T44" s="193"/>
      <c r="U44" s="193"/>
      <c r="V44" s="193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4"/>
      <c r="GN44" s="194"/>
      <c r="GO44" s="194"/>
      <c r="GP44" s="194"/>
      <c r="GQ44" s="194"/>
      <c r="GR44" s="194"/>
      <c r="GS44" s="194"/>
      <c r="GT44" s="194"/>
      <c r="GU44" s="194"/>
      <c r="GV44" s="194"/>
      <c r="GW44" s="194"/>
      <c r="GX44" s="194"/>
      <c r="GY44" s="194"/>
      <c r="GZ44" s="194"/>
      <c r="HA44" s="194"/>
      <c r="HB44" s="194"/>
      <c r="HC44" s="194"/>
      <c r="HD44" s="194"/>
      <c r="HE44" s="194"/>
      <c r="HF44" s="194"/>
      <c r="HG44" s="194"/>
      <c r="HH44" s="194"/>
      <c r="HI44" s="194"/>
      <c r="HJ44" s="194"/>
      <c r="HK44" s="194"/>
      <c r="HL44" s="194"/>
      <c r="HM44" s="194"/>
      <c r="HN44" s="194"/>
      <c r="HO44" s="194"/>
      <c r="HP44" s="194"/>
      <c r="HQ44" s="194"/>
      <c r="HR44" s="194"/>
      <c r="HS44" s="194"/>
      <c r="HT44" s="194"/>
      <c r="HU44" s="194"/>
      <c r="HV44" s="194"/>
      <c r="HW44" s="194"/>
      <c r="HX44" s="194"/>
      <c r="HY44" s="194"/>
      <c r="HZ44" s="194"/>
      <c r="IA44" s="194"/>
      <c r="IB44" s="194"/>
      <c r="IC44" s="194"/>
      <c r="ID44" s="194"/>
      <c r="IE44" s="194"/>
      <c r="IF44" s="194"/>
      <c r="IG44" s="194"/>
      <c r="IH44" s="194"/>
      <c r="II44" s="194"/>
      <c r="IJ44" s="194"/>
      <c r="IK44" s="194"/>
      <c r="IL44" s="194"/>
      <c r="IM44" s="194"/>
      <c r="IN44" s="194"/>
      <c r="IO44" s="194"/>
      <c r="IP44" s="194"/>
      <c r="IQ44" s="194"/>
      <c r="IR44" s="194"/>
      <c r="IS44" s="194"/>
    </row>
    <row r="45" spans="1:253" ht="18">
      <c r="A45" s="232" t="s">
        <v>207</v>
      </c>
      <c r="B45" s="260" t="s">
        <v>167</v>
      </c>
      <c r="C45" s="234"/>
      <c r="D45" s="222">
        <v>2</v>
      </c>
      <c r="E45" s="222"/>
      <c r="F45" s="225"/>
      <c r="G45" s="226">
        <v>3</v>
      </c>
      <c r="H45" s="219">
        <v>90</v>
      </c>
      <c r="I45" s="222">
        <v>36</v>
      </c>
      <c r="J45" s="222">
        <v>9</v>
      </c>
      <c r="K45" s="222"/>
      <c r="L45" s="222">
        <v>9</v>
      </c>
      <c r="M45" s="250">
        <v>54</v>
      </c>
      <c r="N45" s="257"/>
      <c r="O45" s="208">
        <v>2</v>
      </c>
      <c r="P45" s="246"/>
      <c r="Q45" s="259">
        <v>2</v>
      </c>
      <c r="R45" s="193"/>
      <c r="S45" s="193"/>
      <c r="T45" s="193"/>
      <c r="U45" s="193"/>
      <c r="V45" s="193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  <c r="GF45" s="194"/>
      <c r="GG45" s="194"/>
      <c r="GH45" s="194"/>
      <c r="GI45" s="194"/>
      <c r="GJ45" s="194"/>
      <c r="GK45" s="194"/>
      <c r="GL45" s="194"/>
      <c r="GM45" s="194"/>
      <c r="GN45" s="194"/>
      <c r="GO45" s="194"/>
      <c r="GP45" s="194"/>
      <c r="GQ45" s="194"/>
      <c r="GR45" s="194"/>
      <c r="GS45" s="194"/>
      <c r="GT45" s="194"/>
      <c r="GU45" s="194"/>
      <c r="GV45" s="194"/>
      <c r="GW45" s="194"/>
      <c r="GX45" s="194"/>
      <c r="GY45" s="194"/>
      <c r="GZ45" s="194"/>
      <c r="HA45" s="194"/>
      <c r="HB45" s="194"/>
      <c r="HC45" s="194"/>
      <c r="HD45" s="194"/>
      <c r="HE45" s="194"/>
      <c r="HF45" s="194"/>
      <c r="HG45" s="194"/>
      <c r="HH45" s="194"/>
      <c r="HI45" s="194"/>
      <c r="HJ45" s="194"/>
      <c r="HK45" s="194"/>
      <c r="HL45" s="194"/>
      <c r="HM45" s="194"/>
      <c r="HN45" s="194"/>
      <c r="HO45" s="194"/>
      <c r="HP45" s="194"/>
      <c r="HQ45" s="194"/>
      <c r="HR45" s="194"/>
      <c r="HS45" s="194"/>
      <c r="HT45" s="194"/>
      <c r="HU45" s="194"/>
      <c r="HV45" s="194"/>
      <c r="HW45" s="194"/>
      <c r="HX45" s="194"/>
      <c r="HY45" s="194"/>
      <c r="HZ45" s="194"/>
      <c r="IA45" s="194"/>
      <c r="IB45" s="194"/>
      <c r="IC45" s="194"/>
      <c r="ID45" s="194"/>
      <c r="IE45" s="194"/>
      <c r="IF45" s="194"/>
      <c r="IG45" s="194"/>
      <c r="IH45" s="194"/>
      <c r="II45" s="194"/>
      <c r="IJ45" s="194"/>
      <c r="IK45" s="194"/>
      <c r="IL45" s="194"/>
      <c r="IM45" s="194"/>
      <c r="IN45" s="194"/>
      <c r="IO45" s="194"/>
      <c r="IP45" s="194"/>
      <c r="IQ45" s="194"/>
      <c r="IR45" s="194"/>
      <c r="IS45" s="194"/>
    </row>
    <row r="46" spans="1:253" ht="18">
      <c r="A46" s="232"/>
      <c r="B46" s="261" t="s">
        <v>232</v>
      </c>
      <c r="C46" s="234"/>
      <c r="D46" s="222">
        <v>2</v>
      </c>
      <c r="E46" s="222"/>
      <c r="F46" s="225"/>
      <c r="G46" s="226">
        <v>3</v>
      </c>
      <c r="H46" s="219">
        <v>90</v>
      </c>
      <c r="I46" s="222">
        <v>36</v>
      </c>
      <c r="J46" s="222">
        <v>9</v>
      </c>
      <c r="K46" s="222"/>
      <c r="L46" s="222">
        <v>9</v>
      </c>
      <c r="M46" s="250">
        <v>54</v>
      </c>
      <c r="N46" s="257"/>
      <c r="O46" s="208">
        <v>2</v>
      </c>
      <c r="P46" s="246"/>
      <c r="Q46" s="253"/>
      <c r="R46" s="193"/>
      <c r="S46" s="193"/>
      <c r="T46" s="193"/>
      <c r="U46" s="193"/>
      <c r="V46" s="193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194"/>
      <c r="HP46" s="194"/>
      <c r="HQ46" s="194"/>
      <c r="HR46" s="194"/>
      <c r="HS46" s="194"/>
      <c r="HT46" s="194"/>
      <c r="HU46" s="194"/>
      <c r="HV46" s="194"/>
      <c r="HW46" s="194"/>
      <c r="HX46" s="194"/>
      <c r="HY46" s="194"/>
      <c r="HZ46" s="194"/>
      <c r="IA46" s="194"/>
      <c r="IB46" s="194"/>
      <c r="IC46" s="194"/>
      <c r="ID46" s="194"/>
      <c r="IE46" s="194"/>
      <c r="IF46" s="194"/>
      <c r="IG46" s="194"/>
      <c r="IH46" s="194"/>
      <c r="II46" s="194"/>
      <c r="IJ46" s="194"/>
      <c r="IK46" s="194"/>
      <c r="IL46" s="194"/>
      <c r="IM46" s="194"/>
      <c r="IN46" s="194"/>
      <c r="IO46" s="194"/>
      <c r="IP46" s="194"/>
      <c r="IQ46" s="194"/>
      <c r="IR46" s="194"/>
      <c r="IS46" s="194"/>
    </row>
    <row r="47" spans="1:253" ht="18">
      <c r="A47" s="958" t="s">
        <v>219</v>
      </c>
      <c r="B47" s="958"/>
      <c r="C47" s="201">
        <v>2</v>
      </c>
      <c r="D47" s="202"/>
      <c r="E47" s="202"/>
      <c r="F47" s="239"/>
      <c r="G47" s="274">
        <v>5.5</v>
      </c>
      <c r="H47" s="213">
        <v>165</v>
      </c>
      <c r="I47" s="202">
        <v>72</v>
      </c>
      <c r="J47" s="202">
        <v>18</v>
      </c>
      <c r="K47" s="202"/>
      <c r="L47" s="202">
        <v>18</v>
      </c>
      <c r="M47" s="202">
        <v>93</v>
      </c>
      <c r="N47" s="215"/>
      <c r="O47" s="216">
        <v>4</v>
      </c>
      <c r="P47" s="246"/>
      <c r="Q47" s="247">
        <v>4</v>
      </c>
      <c r="R47" s="193"/>
      <c r="S47" s="193"/>
      <c r="T47" s="193"/>
      <c r="U47" s="193"/>
      <c r="V47" s="193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P47" s="194"/>
      <c r="HQ47" s="194"/>
      <c r="HR47" s="194"/>
      <c r="HS47" s="194"/>
      <c r="HT47" s="194"/>
      <c r="HU47" s="194"/>
      <c r="HV47" s="194"/>
      <c r="HW47" s="194"/>
      <c r="HX47" s="194"/>
      <c r="HY47" s="194"/>
      <c r="HZ47" s="194"/>
      <c r="IA47" s="194"/>
      <c r="IB47" s="194"/>
      <c r="IC47" s="194"/>
      <c r="ID47" s="194"/>
      <c r="IE47" s="194"/>
      <c r="IF47" s="194"/>
      <c r="IG47" s="194"/>
      <c r="IH47" s="194"/>
      <c r="II47" s="194"/>
      <c r="IJ47" s="194"/>
      <c r="IK47" s="194"/>
      <c r="IL47" s="194"/>
      <c r="IM47" s="194"/>
      <c r="IN47" s="194"/>
      <c r="IO47" s="194"/>
      <c r="IP47" s="194"/>
      <c r="IQ47" s="194"/>
      <c r="IR47" s="194"/>
      <c r="IS47" s="194"/>
    </row>
    <row r="48" spans="1:253" ht="18">
      <c r="A48" s="958" t="s">
        <v>220</v>
      </c>
      <c r="B48" s="958"/>
      <c r="C48" s="201">
        <v>2</v>
      </c>
      <c r="D48" s="202"/>
      <c r="E48" s="202"/>
      <c r="F48" s="239"/>
      <c r="G48" s="274">
        <v>5.5</v>
      </c>
      <c r="H48" s="201">
        <v>165</v>
      </c>
      <c r="I48" s="202">
        <v>72</v>
      </c>
      <c r="J48" s="202">
        <v>18</v>
      </c>
      <c r="K48" s="202"/>
      <c r="L48" s="202">
        <v>18</v>
      </c>
      <c r="M48" s="202">
        <v>93</v>
      </c>
      <c r="N48" s="275"/>
      <c r="O48" s="276">
        <v>4</v>
      </c>
      <c r="P48" s="242"/>
      <c r="Q48" s="253">
        <v>4</v>
      </c>
      <c r="R48" s="193"/>
      <c r="S48" s="193"/>
      <c r="T48" s="193"/>
      <c r="U48" s="193"/>
      <c r="V48" s="193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194"/>
      <c r="HK48" s="194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194"/>
      <c r="HZ48" s="194"/>
      <c r="IA48" s="194"/>
      <c r="IB48" s="194"/>
      <c r="IC48" s="194"/>
      <c r="ID48" s="194"/>
      <c r="IE48" s="194"/>
      <c r="IF48" s="194"/>
      <c r="IG48" s="194"/>
      <c r="IH48" s="194"/>
      <c r="II48" s="194"/>
      <c r="IJ48" s="194"/>
      <c r="IK48" s="194"/>
      <c r="IL48" s="194"/>
      <c r="IM48" s="194"/>
      <c r="IN48" s="194"/>
      <c r="IO48" s="194"/>
      <c r="IP48" s="194"/>
      <c r="IQ48" s="194"/>
      <c r="IR48" s="194"/>
      <c r="IS48" s="194"/>
    </row>
    <row r="49" spans="1:253" ht="31.5">
      <c r="A49" s="195" t="s">
        <v>221</v>
      </c>
      <c r="B49" s="147" t="s">
        <v>274</v>
      </c>
      <c r="C49" s="201">
        <v>2</v>
      </c>
      <c r="D49" s="198"/>
      <c r="E49" s="198"/>
      <c r="F49" s="258"/>
      <c r="G49" s="274">
        <v>5.5</v>
      </c>
      <c r="H49" s="219">
        <v>165</v>
      </c>
      <c r="I49" s="198">
        <v>72</v>
      </c>
      <c r="J49" s="202">
        <v>18</v>
      </c>
      <c r="K49" s="202">
        <v>18</v>
      </c>
      <c r="L49" s="202"/>
      <c r="M49" s="198">
        <v>93</v>
      </c>
      <c r="N49" s="215"/>
      <c r="O49" s="277">
        <v>4</v>
      </c>
      <c r="P49" s="278"/>
      <c r="Q49" s="310">
        <v>4</v>
      </c>
      <c r="R49" s="193"/>
      <c r="S49" s="193"/>
      <c r="T49" s="193"/>
      <c r="U49" s="193"/>
      <c r="V49" s="193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194"/>
      <c r="HK49" s="194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  <c r="IL49" s="194"/>
      <c r="IM49" s="194"/>
      <c r="IN49" s="194"/>
      <c r="IO49" s="194"/>
      <c r="IP49" s="194"/>
      <c r="IQ49" s="194"/>
      <c r="IR49" s="194"/>
      <c r="IS49" s="194"/>
    </row>
    <row r="50" spans="1:253" ht="4.5" customHeight="1">
      <c r="A50" s="195"/>
      <c r="B50" s="147"/>
      <c r="C50" s="201"/>
      <c r="D50" s="202"/>
      <c r="E50" s="202"/>
      <c r="F50" s="246"/>
      <c r="G50" s="274"/>
      <c r="H50" s="201"/>
      <c r="I50" s="202"/>
      <c r="J50" s="202"/>
      <c r="K50" s="202"/>
      <c r="L50" s="202"/>
      <c r="M50" s="202"/>
      <c r="N50" s="215"/>
      <c r="O50" s="277"/>
      <c r="P50" s="278"/>
      <c r="Q50" s="279"/>
      <c r="R50" s="193"/>
      <c r="S50" s="193"/>
      <c r="T50" s="193"/>
      <c r="U50" s="193"/>
      <c r="V50" s="193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4"/>
      <c r="GN50" s="194"/>
      <c r="GO50" s="194"/>
      <c r="GP50" s="194"/>
      <c r="GQ50" s="194"/>
      <c r="GR50" s="194"/>
      <c r="GS50" s="194"/>
      <c r="GT50" s="194"/>
      <c r="GU50" s="194"/>
      <c r="GV50" s="194"/>
      <c r="GW50" s="194"/>
      <c r="GX50" s="194"/>
      <c r="GY50" s="194"/>
      <c r="GZ50" s="194"/>
      <c r="HA50" s="194"/>
      <c r="HB50" s="194"/>
      <c r="HC50" s="194"/>
      <c r="HD50" s="194"/>
      <c r="HE50" s="194"/>
      <c r="HF50" s="194"/>
      <c r="HG50" s="194"/>
      <c r="HH50" s="194"/>
      <c r="HI50" s="194"/>
      <c r="HJ50" s="194"/>
      <c r="HK50" s="194"/>
      <c r="HL50" s="194"/>
      <c r="HM50" s="194"/>
      <c r="HN50" s="194"/>
      <c r="HO50" s="194"/>
      <c r="HP50" s="194"/>
      <c r="HQ50" s="194"/>
      <c r="HR50" s="194"/>
      <c r="HS50" s="194"/>
      <c r="HT50" s="194"/>
      <c r="HU50" s="194"/>
      <c r="HV50" s="194"/>
      <c r="HW50" s="194"/>
      <c r="HX50" s="194"/>
      <c r="HY50" s="194"/>
      <c r="HZ50" s="194"/>
      <c r="IA50" s="194"/>
      <c r="IB50" s="194"/>
      <c r="IC50" s="194"/>
      <c r="ID50" s="194"/>
      <c r="IE50" s="194"/>
      <c r="IF50" s="194"/>
      <c r="IG50" s="194"/>
      <c r="IH50" s="194"/>
      <c r="II50" s="194"/>
      <c r="IJ50" s="194"/>
      <c r="IK50" s="194"/>
      <c r="IL50" s="194"/>
      <c r="IM50" s="194"/>
      <c r="IN50" s="194"/>
      <c r="IO50" s="194"/>
      <c r="IP50" s="194"/>
      <c r="IQ50" s="194"/>
      <c r="IR50" s="194"/>
      <c r="IS50" s="194"/>
    </row>
    <row r="51" spans="1:253" ht="5.25" customHeight="1">
      <c r="A51" s="195"/>
      <c r="B51" s="147"/>
      <c r="C51" s="201"/>
      <c r="D51" s="202"/>
      <c r="E51" s="202"/>
      <c r="F51" s="246"/>
      <c r="G51" s="274"/>
      <c r="H51" s="201"/>
      <c r="I51" s="202"/>
      <c r="J51" s="202"/>
      <c r="K51" s="202"/>
      <c r="L51" s="202"/>
      <c r="M51" s="202"/>
      <c r="N51" s="215"/>
      <c r="O51" s="277"/>
      <c r="P51" s="278"/>
      <c r="Q51" s="279"/>
      <c r="R51" s="193"/>
      <c r="S51" s="193"/>
      <c r="T51" s="193"/>
      <c r="U51" s="193"/>
      <c r="V51" s="193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4"/>
      <c r="GN51" s="194"/>
      <c r="GO51" s="194"/>
      <c r="GP51" s="194"/>
      <c r="GQ51" s="194"/>
      <c r="GR51" s="194"/>
      <c r="GS51" s="194"/>
      <c r="GT51" s="194"/>
      <c r="GU51" s="194"/>
      <c r="GV51" s="194"/>
      <c r="GW51" s="194"/>
      <c r="GX51" s="194"/>
      <c r="GY51" s="194"/>
      <c r="GZ51" s="194"/>
      <c r="HA51" s="194"/>
      <c r="HB51" s="194"/>
      <c r="HC51" s="194"/>
      <c r="HD51" s="194"/>
      <c r="HE51" s="194"/>
      <c r="HF51" s="194"/>
      <c r="HG51" s="194"/>
      <c r="HH51" s="194"/>
      <c r="HI51" s="194"/>
      <c r="HJ51" s="194"/>
      <c r="HK51" s="194"/>
      <c r="HL51" s="194"/>
      <c r="HM51" s="194"/>
      <c r="HN51" s="194"/>
      <c r="HO51" s="194"/>
      <c r="HP51" s="194"/>
      <c r="HQ51" s="194"/>
      <c r="HR51" s="194"/>
      <c r="HS51" s="194"/>
      <c r="HT51" s="194"/>
      <c r="HU51" s="194"/>
      <c r="HV51" s="194"/>
      <c r="HW51" s="194"/>
      <c r="HX51" s="194"/>
      <c r="HY51" s="194"/>
      <c r="HZ51" s="194"/>
      <c r="IA51" s="194"/>
      <c r="IB51" s="194"/>
      <c r="IC51" s="194"/>
      <c r="ID51" s="194"/>
      <c r="IE51" s="194"/>
      <c r="IF51" s="194"/>
      <c r="IG51" s="194"/>
      <c r="IH51" s="194"/>
      <c r="II51" s="194"/>
      <c r="IJ51" s="194"/>
      <c r="IK51" s="194"/>
      <c r="IL51" s="194"/>
      <c r="IM51" s="194"/>
      <c r="IN51" s="194"/>
      <c r="IO51" s="194"/>
      <c r="IP51" s="194"/>
      <c r="IQ51" s="194"/>
      <c r="IR51" s="194"/>
      <c r="IS51" s="194"/>
    </row>
    <row r="52" spans="1:253" ht="18">
      <c r="A52" s="195" t="s">
        <v>202</v>
      </c>
      <c r="B52" s="280" t="s">
        <v>275</v>
      </c>
      <c r="C52" s="213">
        <v>2</v>
      </c>
      <c r="D52" s="214"/>
      <c r="E52" s="214"/>
      <c r="F52" s="281"/>
      <c r="G52" s="274">
        <v>5.5</v>
      </c>
      <c r="H52" s="201">
        <v>165</v>
      </c>
      <c r="I52" s="202">
        <v>72</v>
      </c>
      <c r="J52" s="202">
        <v>18</v>
      </c>
      <c r="K52" s="202">
        <v>18</v>
      </c>
      <c r="L52" s="202"/>
      <c r="M52" s="202">
        <v>93</v>
      </c>
      <c r="N52" s="215"/>
      <c r="O52" s="277">
        <v>4</v>
      </c>
      <c r="P52" s="246"/>
      <c r="Q52" s="279">
        <v>4</v>
      </c>
      <c r="R52" s="193"/>
      <c r="S52" s="193"/>
      <c r="T52" s="193"/>
      <c r="U52" s="193"/>
      <c r="V52" s="193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194"/>
      <c r="GN52" s="194"/>
      <c r="GO52" s="194"/>
      <c r="GP52" s="194"/>
      <c r="GQ52" s="194"/>
      <c r="GR52" s="194"/>
      <c r="GS52" s="194"/>
      <c r="GT52" s="194"/>
      <c r="GU52" s="194"/>
      <c r="GV52" s="194"/>
      <c r="GW52" s="194"/>
      <c r="GX52" s="194"/>
      <c r="GY52" s="194"/>
      <c r="GZ52" s="194"/>
      <c r="HA52" s="194"/>
      <c r="HB52" s="194"/>
      <c r="HC52" s="194"/>
      <c r="HD52" s="194"/>
      <c r="HE52" s="194"/>
      <c r="HF52" s="194"/>
      <c r="HG52" s="194"/>
      <c r="HH52" s="194"/>
      <c r="HI52" s="194"/>
      <c r="HJ52" s="194"/>
      <c r="HK52" s="194"/>
      <c r="HL52" s="194"/>
      <c r="HM52" s="194"/>
      <c r="HN52" s="194"/>
      <c r="HO52" s="194"/>
      <c r="HP52" s="194"/>
      <c r="HQ52" s="194"/>
      <c r="HR52" s="194"/>
      <c r="HS52" s="194"/>
      <c r="HT52" s="194"/>
      <c r="HU52" s="194"/>
      <c r="HV52" s="194"/>
      <c r="HW52" s="194"/>
      <c r="HX52" s="194"/>
      <c r="HY52" s="194"/>
      <c r="HZ52" s="194"/>
      <c r="IA52" s="194"/>
      <c r="IB52" s="194"/>
      <c r="IC52" s="194"/>
      <c r="ID52" s="194"/>
      <c r="IE52" s="194"/>
      <c r="IF52" s="194"/>
      <c r="IG52" s="194"/>
      <c r="IH52" s="194"/>
      <c r="II52" s="194"/>
      <c r="IJ52" s="194"/>
      <c r="IK52" s="194"/>
      <c r="IL52" s="194"/>
      <c r="IM52" s="194"/>
      <c r="IN52" s="194"/>
      <c r="IO52" s="194"/>
      <c r="IP52" s="194"/>
      <c r="IQ52" s="194"/>
      <c r="IR52" s="194"/>
      <c r="IS52" s="194"/>
    </row>
    <row r="53" spans="1:253" ht="7.5" customHeight="1">
      <c r="A53" s="195"/>
      <c r="B53" s="280"/>
      <c r="C53" s="213"/>
      <c r="D53" s="214"/>
      <c r="E53" s="214"/>
      <c r="F53" s="315"/>
      <c r="G53" s="274"/>
      <c r="H53" s="201"/>
      <c r="I53" s="202"/>
      <c r="J53" s="202"/>
      <c r="K53" s="202"/>
      <c r="L53" s="202"/>
      <c r="M53" s="202"/>
      <c r="N53" s="215"/>
      <c r="O53" s="277"/>
      <c r="P53" s="246"/>
      <c r="Q53" s="279"/>
      <c r="R53" s="193"/>
      <c r="S53" s="193"/>
      <c r="T53" s="193"/>
      <c r="U53" s="193"/>
      <c r="V53" s="193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  <c r="GF53" s="194"/>
      <c r="GG53" s="194"/>
      <c r="GH53" s="194"/>
      <c r="GI53" s="194"/>
      <c r="GJ53" s="194"/>
      <c r="GK53" s="194"/>
      <c r="GL53" s="194"/>
      <c r="GM53" s="194"/>
      <c r="GN53" s="194"/>
      <c r="GO53" s="194"/>
      <c r="GP53" s="194"/>
      <c r="GQ53" s="194"/>
      <c r="GR53" s="194"/>
      <c r="GS53" s="194"/>
      <c r="GT53" s="194"/>
      <c r="GU53" s="194"/>
      <c r="GV53" s="194"/>
      <c r="GW53" s="194"/>
      <c r="GX53" s="194"/>
      <c r="GY53" s="194"/>
      <c r="GZ53" s="194"/>
      <c r="HA53" s="194"/>
      <c r="HB53" s="194"/>
      <c r="HC53" s="194"/>
      <c r="HD53" s="194"/>
      <c r="HE53" s="194"/>
      <c r="HF53" s="194"/>
      <c r="HG53" s="194"/>
      <c r="HH53" s="194"/>
      <c r="HI53" s="194"/>
      <c r="HJ53" s="194"/>
      <c r="HK53" s="194"/>
      <c r="HL53" s="194"/>
      <c r="HM53" s="194"/>
      <c r="HN53" s="194"/>
      <c r="HO53" s="194"/>
      <c r="HP53" s="194"/>
      <c r="HQ53" s="194"/>
      <c r="HR53" s="194"/>
      <c r="HS53" s="194"/>
      <c r="HT53" s="194"/>
      <c r="HU53" s="194"/>
      <c r="HV53" s="194"/>
      <c r="HW53" s="194"/>
      <c r="HX53" s="194"/>
      <c r="HY53" s="194"/>
      <c r="HZ53" s="194"/>
      <c r="IA53" s="194"/>
      <c r="IB53" s="194"/>
      <c r="IC53" s="194"/>
      <c r="ID53" s="194"/>
      <c r="IE53" s="194"/>
      <c r="IF53" s="194"/>
      <c r="IG53" s="194"/>
      <c r="IH53" s="194"/>
      <c r="II53" s="194"/>
      <c r="IJ53" s="194"/>
      <c r="IK53" s="194"/>
      <c r="IL53" s="194"/>
      <c r="IM53" s="194"/>
      <c r="IN53" s="194"/>
      <c r="IO53" s="194"/>
      <c r="IP53" s="194"/>
      <c r="IQ53" s="194"/>
      <c r="IR53" s="194"/>
      <c r="IS53" s="194"/>
    </row>
    <row r="54" spans="1:253" ht="5.25" customHeight="1">
      <c r="A54" s="195"/>
      <c r="B54" s="280"/>
      <c r="C54" s="213"/>
      <c r="D54" s="214"/>
      <c r="E54" s="214"/>
      <c r="F54" s="315"/>
      <c r="G54" s="274"/>
      <c r="H54" s="201"/>
      <c r="I54" s="202"/>
      <c r="J54" s="202"/>
      <c r="K54" s="202"/>
      <c r="L54" s="202"/>
      <c r="M54" s="202"/>
      <c r="N54" s="215"/>
      <c r="O54" s="277"/>
      <c r="P54" s="246"/>
      <c r="Q54" s="279"/>
      <c r="R54" s="193"/>
      <c r="S54" s="193"/>
      <c r="T54" s="193"/>
      <c r="U54" s="193"/>
      <c r="V54" s="193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194"/>
      <c r="GG54" s="194"/>
      <c r="GH54" s="194"/>
      <c r="GI54" s="194"/>
      <c r="GJ54" s="194"/>
      <c r="GK54" s="194"/>
      <c r="GL54" s="194"/>
      <c r="GM54" s="194"/>
      <c r="GN54" s="194"/>
      <c r="GO54" s="194"/>
      <c r="GP54" s="194"/>
      <c r="GQ54" s="194"/>
      <c r="GR54" s="194"/>
      <c r="GS54" s="194"/>
      <c r="GT54" s="194"/>
      <c r="GU54" s="194"/>
      <c r="GV54" s="194"/>
      <c r="GW54" s="194"/>
      <c r="GX54" s="194"/>
      <c r="GY54" s="194"/>
      <c r="GZ54" s="194"/>
      <c r="HA54" s="194"/>
      <c r="HB54" s="194"/>
      <c r="HC54" s="194"/>
      <c r="HD54" s="194"/>
      <c r="HE54" s="194"/>
      <c r="HF54" s="194"/>
      <c r="HG54" s="194"/>
      <c r="HH54" s="194"/>
      <c r="HI54" s="194"/>
      <c r="HJ54" s="194"/>
      <c r="HK54" s="194"/>
      <c r="HL54" s="194"/>
      <c r="HM54" s="194"/>
      <c r="HN54" s="194"/>
      <c r="HO54" s="194"/>
      <c r="HP54" s="194"/>
      <c r="HQ54" s="194"/>
      <c r="HR54" s="194"/>
      <c r="HS54" s="194"/>
      <c r="HT54" s="194"/>
      <c r="HU54" s="194"/>
      <c r="HV54" s="194"/>
      <c r="HW54" s="194"/>
      <c r="HX54" s="194"/>
      <c r="HY54" s="194"/>
      <c r="HZ54" s="194"/>
      <c r="IA54" s="194"/>
      <c r="IB54" s="194"/>
      <c r="IC54" s="194"/>
      <c r="ID54" s="194"/>
      <c r="IE54" s="194"/>
      <c r="IF54" s="194"/>
      <c r="IG54" s="194"/>
      <c r="IH54" s="194"/>
      <c r="II54" s="194"/>
      <c r="IJ54" s="194"/>
      <c r="IK54" s="194"/>
      <c r="IL54" s="194"/>
      <c r="IM54" s="194"/>
      <c r="IN54" s="194"/>
      <c r="IO54" s="194"/>
      <c r="IP54" s="194"/>
      <c r="IQ54" s="194"/>
      <c r="IR54" s="194"/>
      <c r="IS54" s="194"/>
    </row>
    <row r="55" spans="1:253" ht="18">
      <c r="A55" s="195" t="s">
        <v>203</v>
      </c>
      <c r="B55" s="147" t="s">
        <v>276</v>
      </c>
      <c r="C55" s="219">
        <v>2</v>
      </c>
      <c r="D55" s="198"/>
      <c r="E55" s="198"/>
      <c r="F55" s="258"/>
      <c r="G55" s="274">
        <v>5.5</v>
      </c>
      <c r="H55" s="219">
        <v>165</v>
      </c>
      <c r="I55" s="198">
        <v>72</v>
      </c>
      <c r="J55" s="202">
        <v>18</v>
      </c>
      <c r="K55" s="202">
        <v>18</v>
      </c>
      <c r="L55" s="202"/>
      <c r="M55" s="198">
        <v>93</v>
      </c>
      <c r="N55" s="223"/>
      <c r="O55" s="282">
        <v>4</v>
      </c>
      <c r="P55" s="258"/>
      <c r="Q55" s="279">
        <v>4</v>
      </c>
      <c r="R55" s="193"/>
      <c r="S55" s="193"/>
      <c r="T55" s="193"/>
      <c r="U55" s="193"/>
      <c r="V55" s="193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  <c r="GF55" s="194"/>
      <c r="GG55" s="194"/>
      <c r="GH55" s="194"/>
      <c r="GI55" s="194"/>
      <c r="GJ55" s="194"/>
      <c r="GK55" s="194"/>
      <c r="GL55" s="194"/>
      <c r="GM55" s="194"/>
      <c r="GN55" s="194"/>
      <c r="GO55" s="194"/>
      <c r="GP55" s="194"/>
      <c r="GQ55" s="194"/>
      <c r="GR55" s="194"/>
      <c r="GS55" s="194"/>
      <c r="GT55" s="194"/>
      <c r="GU55" s="194"/>
      <c r="GV55" s="194"/>
      <c r="GW55" s="194"/>
      <c r="GX55" s="194"/>
      <c r="GY55" s="194"/>
      <c r="GZ55" s="194"/>
      <c r="HA55" s="194"/>
      <c r="HB55" s="194"/>
      <c r="HC55" s="194"/>
      <c r="HD55" s="194"/>
      <c r="HE55" s="194"/>
      <c r="HF55" s="194"/>
      <c r="HG55" s="194"/>
      <c r="HH55" s="194"/>
      <c r="HI55" s="194"/>
      <c r="HJ55" s="194"/>
      <c r="HK55" s="194"/>
      <c r="HL55" s="194"/>
      <c r="HM55" s="194"/>
      <c r="HN55" s="194"/>
      <c r="HO55" s="194"/>
      <c r="HP55" s="194"/>
      <c r="HQ55" s="194"/>
      <c r="HR55" s="194"/>
      <c r="HS55" s="194"/>
      <c r="HT55" s="194"/>
      <c r="HU55" s="194"/>
      <c r="HV55" s="194"/>
      <c r="HW55" s="194"/>
      <c r="HX55" s="194"/>
      <c r="HY55" s="194"/>
      <c r="HZ55" s="194"/>
      <c r="IA55" s="194"/>
      <c r="IB55" s="194"/>
      <c r="IC55" s="194"/>
      <c r="ID55" s="194"/>
      <c r="IE55" s="194"/>
      <c r="IF55" s="194"/>
      <c r="IG55" s="194"/>
      <c r="IH55" s="194"/>
      <c r="II55" s="194"/>
      <c r="IJ55" s="194"/>
      <c r="IK55" s="194"/>
      <c r="IL55" s="194"/>
      <c r="IM55" s="194"/>
      <c r="IN55" s="194"/>
      <c r="IO55" s="194"/>
      <c r="IP55" s="194"/>
      <c r="IQ55" s="194"/>
      <c r="IR55" s="194"/>
      <c r="IS55" s="194"/>
    </row>
    <row r="56" spans="1:253" ht="3.75" customHeight="1">
      <c r="A56" s="195"/>
      <c r="B56" s="283"/>
      <c r="C56" s="219"/>
      <c r="D56" s="198"/>
      <c r="E56" s="198"/>
      <c r="F56" s="258"/>
      <c r="G56" s="274"/>
      <c r="H56" s="219"/>
      <c r="I56" s="198"/>
      <c r="J56" s="202"/>
      <c r="K56" s="202"/>
      <c r="L56" s="202"/>
      <c r="M56" s="198"/>
      <c r="N56" s="223"/>
      <c r="O56" s="282"/>
      <c r="P56" s="258"/>
      <c r="Q56" s="279"/>
      <c r="R56" s="193"/>
      <c r="S56" s="193"/>
      <c r="T56" s="193"/>
      <c r="U56" s="193"/>
      <c r="V56" s="193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194"/>
      <c r="EW56" s="194"/>
      <c r="EX56" s="194"/>
      <c r="EY56" s="194"/>
      <c r="EZ56" s="194"/>
      <c r="FA56" s="194"/>
      <c r="FB56" s="194"/>
      <c r="FC56" s="194"/>
      <c r="FD56" s="194"/>
      <c r="FE56" s="194"/>
      <c r="FF56" s="194"/>
      <c r="FG56" s="194"/>
      <c r="FH56" s="194"/>
      <c r="FI56" s="194"/>
      <c r="FJ56" s="194"/>
      <c r="FK56" s="194"/>
      <c r="FL56" s="194"/>
      <c r="FM56" s="194"/>
      <c r="FN56" s="194"/>
      <c r="FO56" s="194"/>
      <c r="FP56" s="194"/>
      <c r="FQ56" s="194"/>
      <c r="FR56" s="194"/>
      <c r="FS56" s="194"/>
      <c r="FT56" s="194"/>
      <c r="FU56" s="194"/>
      <c r="FV56" s="194"/>
      <c r="FW56" s="194"/>
      <c r="FX56" s="194"/>
      <c r="FY56" s="194"/>
      <c r="FZ56" s="194"/>
      <c r="GA56" s="194"/>
      <c r="GB56" s="194"/>
      <c r="GC56" s="194"/>
      <c r="GD56" s="194"/>
      <c r="GE56" s="194"/>
      <c r="GF56" s="194"/>
      <c r="GG56" s="194"/>
      <c r="GH56" s="194"/>
      <c r="GI56" s="194"/>
      <c r="GJ56" s="194"/>
      <c r="GK56" s="194"/>
      <c r="GL56" s="194"/>
      <c r="GM56" s="194"/>
      <c r="GN56" s="194"/>
      <c r="GO56" s="194"/>
      <c r="GP56" s="194"/>
      <c r="GQ56" s="194"/>
      <c r="GR56" s="194"/>
      <c r="GS56" s="194"/>
      <c r="GT56" s="194"/>
      <c r="GU56" s="194"/>
      <c r="GV56" s="194"/>
      <c r="GW56" s="194"/>
      <c r="GX56" s="194"/>
      <c r="GY56" s="194"/>
      <c r="GZ56" s="194"/>
      <c r="HA56" s="194"/>
      <c r="HB56" s="194"/>
      <c r="HC56" s="194"/>
      <c r="HD56" s="194"/>
      <c r="HE56" s="194"/>
      <c r="HF56" s="194"/>
      <c r="HG56" s="194"/>
      <c r="HH56" s="194"/>
      <c r="HI56" s="194"/>
      <c r="HJ56" s="194"/>
      <c r="HK56" s="194"/>
      <c r="HL56" s="194"/>
      <c r="HM56" s="194"/>
      <c r="HN56" s="194"/>
      <c r="HO56" s="194"/>
      <c r="HP56" s="194"/>
      <c r="HQ56" s="194"/>
      <c r="HR56" s="194"/>
      <c r="HS56" s="194"/>
      <c r="HT56" s="194"/>
      <c r="HU56" s="194"/>
      <c r="HV56" s="194"/>
      <c r="HW56" s="194"/>
      <c r="HX56" s="194"/>
      <c r="HY56" s="194"/>
      <c r="HZ56" s="194"/>
      <c r="IA56" s="194"/>
      <c r="IB56" s="194"/>
      <c r="IC56" s="194"/>
      <c r="ID56" s="194"/>
      <c r="IE56" s="194"/>
      <c r="IF56" s="194"/>
      <c r="IG56" s="194"/>
      <c r="IH56" s="194"/>
      <c r="II56" s="194"/>
      <c r="IJ56" s="194"/>
      <c r="IK56" s="194"/>
      <c r="IL56" s="194"/>
      <c r="IM56" s="194"/>
      <c r="IN56" s="194"/>
      <c r="IO56" s="194"/>
      <c r="IP56" s="194"/>
      <c r="IQ56" s="194"/>
      <c r="IR56" s="194"/>
      <c r="IS56" s="194"/>
    </row>
    <row r="57" spans="1:253" ht="4.5" customHeight="1">
      <c r="A57" s="195"/>
      <c r="B57" s="283"/>
      <c r="C57" s="219"/>
      <c r="D57" s="198"/>
      <c r="E57" s="198"/>
      <c r="F57" s="258"/>
      <c r="G57" s="274"/>
      <c r="H57" s="219"/>
      <c r="I57" s="198"/>
      <c r="J57" s="202"/>
      <c r="K57" s="202"/>
      <c r="L57" s="202"/>
      <c r="M57" s="198"/>
      <c r="N57" s="223"/>
      <c r="O57" s="282"/>
      <c r="P57" s="258"/>
      <c r="Q57" s="279"/>
      <c r="R57" s="193"/>
      <c r="S57" s="193"/>
      <c r="T57" s="193"/>
      <c r="U57" s="193"/>
      <c r="V57" s="193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  <c r="EN57" s="194"/>
      <c r="EO57" s="194"/>
      <c r="EP57" s="194"/>
      <c r="EQ57" s="194"/>
      <c r="ER57" s="194"/>
      <c r="ES57" s="194"/>
      <c r="ET57" s="194"/>
      <c r="EU57" s="194"/>
      <c r="EV57" s="194"/>
      <c r="EW57" s="194"/>
      <c r="EX57" s="194"/>
      <c r="EY57" s="194"/>
      <c r="EZ57" s="194"/>
      <c r="FA57" s="194"/>
      <c r="FB57" s="194"/>
      <c r="FC57" s="194"/>
      <c r="FD57" s="194"/>
      <c r="FE57" s="194"/>
      <c r="FF57" s="194"/>
      <c r="FG57" s="194"/>
      <c r="FH57" s="194"/>
      <c r="FI57" s="194"/>
      <c r="FJ57" s="194"/>
      <c r="FK57" s="194"/>
      <c r="FL57" s="194"/>
      <c r="FM57" s="194"/>
      <c r="FN57" s="194"/>
      <c r="FO57" s="194"/>
      <c r="FP57" s="194"/>
      <c r="FQ57" s="194"/>
      <c r="FR57" s="194"/>
      <c r="FS57" s="194"/>
      <c r="FT57" s="194"/>
      <c r="FU57" s="194"/>
      <c r="FV57" s="194"/>
      <c r="FW57" s="194"/>
      <c r="FX57" s="194"/>
      <c r="FY57" s="194"/>
      <c r="FZ57" s="194"/>
      <c r="GA57" s="194"/>
      <c r="GB57" s="194"/>
      <c r="GC57" s="194"/>
      <c r="GD57" s="194"/>
      <c r="GE57" s="194"/>
      <c r="GF57" s="194"/>
      <c r="GG57" s="194"/>
      <c r="GH57" s="194"/>
      <c r="GI57" s="194"/>
      <c r="GJ57" s="194"/>
      <c r="GK57" s="194"/>
      <c r="GL57" s="194"/>
      <c r="GM57" s="194"/>
      <c r="GN57" s="194"/>
      <c r="GO57" s="194"/>
      <c r="GP57" s="194"/>
      <c r="GQ57" s="194"/>
      <c r="GR57" s="194"/>
      <c r="GS57" s="194"/>
      <c r="GT57" s="194"/>
      <c r="GU57" s="194"/>
      <c r="GV57" s="194"/>
      <c r="GW57" s="194"/>
      <c r="GX57" s="194"/>
      <c r="GY57" s="194"/>
      <c r="GZ57" s="194"/>
      <c r="HA57" s="194"/>
      <c r="HB57" s="194"/>
      <c r="HC57" s="194"/>
      <c r="HD57" s="194"/>
      <c r="HE57" s="194"/>
      <c r="HF57" s="194"/>
      <c r="HG57" s="194"/>
      <c r="HH57" s="194"/>
      <c r="HI57" s="194"/>
      <c r="HJ57" s="194"/>
      <c r="HK57" s="194"/>
      <c r="HL57" s="194"/>
      <c r="HM57" s="194"/>
      <c r="HN57" s="194"/>
      <c r="HO57" s="194"/>
      <c r="HP57" s="194"/>
      <c r="HQ57" s="194"/>
      <c r="HR57" s="194"/>
      <c r="HS57" s="194"/>
      <c r="HT57" s="194"/>
      <c r="HU57" s="194"/>
      <c r="HV57" s="194"/>
      <c r="HW57" s="194"/>
      <c r="HX57" s="194"/>
      <c r="HY57" s="194"/>
      <c r="HZ57" s="194"/>
      <c r="IA57" s="194"/>
      <c r="IB57" s="194"/>
      <c r="IC57" s="194"/>
      <c r="ID57" s="194"/>
      <c r="IE57" s="194"/>
      <c r="IF57" s="194"/>
      <c r="IG57" s="194"/>
      <c r="IH57" s="194"/>
      <c r="II57" s="194"/>
      <c r="IJ57" s="194"/>
      <c r="IK57" s="194"/>
      <c r="IL57" s="194"/>
      <c r="IM57" s="194"/>
      <c r="IN57" s="194"/>
      <c r="IO57" s="194"/>
      <c r="IP57" s="194"/>
      <c r="IQ57" s="194"/>
      <c r="IR57" s="194"/>
      <c r="IS57" s="194"/>
    </row>
    <row r="58" spans="1:253" ht="31.5">
      <c r="A58" s="195" t="s">
        <v>204</v>
      </c>
      <c r="B58" s="283" t="s">
        <v>299</v>
      </c>
      <c r="C58" s="197">
        <v>2</v>
      </c>
      <c r="D58" s="198"/>
      <c r="E58" s="198"/>
      <c r="F58" s="236"/>
      <c r="G58" s="274">
        <v>5.5</v>
      </c>
      <c r="H58" s="219">
        <v>165</v>
      </c>
      <c r="I58" s="198">
        <v>72</v>
      </c>
      <c r="J58" s="202">
        <v>18</v>
      </c>
      <c r="K58" s="202">
        <v>18</v>
      </c>
      <c r="L58" s="202"/>
      <c r="M58" s="198">
        <v>93</v>
      </c>
      <c r="N58" s="223"/>
      <c r="O58" s="282">
        <v>4</v>
      </c>
      <c r="P58" s="258"/>
      <c r="Q58" s="279">
        <v>4</v>
      </c>
      <c r="R58" s="193"/>
      <c r="S58" s="193"/>
      <c r="T58" s="193"/>
      <c r="U58" s="193"/>
      <c r="V58" s="193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  <c r="EO58" s="194"/>
      <c r="EP58" s="194"/>
      <c r="EQ58" s="194"/>
      <c r="ER58" s="194"/>
      <c r="ES58" s="194"/>
      <c r="ET58" s="194"/>
      <c r="EU58" s="194"/>
      <c r="EV58" s="194"/>
      <c r="EW58" s="194"/>
      <c r="EX58" s="194"/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4"/>
      <c r="FK58" s="194"/>
      <c r="FL58" s="194"/>
      <c r="FM58" s="194"/>
      <c r="FN58" s="194"/>
      <c r="FO58" s="194"/>
      <c r="FP58" s="194"/>
      <c r="FQ58" s="194"/>
      <c r="FR58" s="194"/>
      <c r="FS58" s="194"/>
      <c r="FT58" s="194"/>
      <c r="FU58" s="194"/>
      <c r="FV58" s="194"/>
      <c r="FW58" s="194"/>
      <c r="FX58" s="194"/>
      <c r="FY58" s="194"/>
      <c r="FZ58" s="194"/>
      <c r="GA58" s="194"/>
      <c r="GB58" s="194"/>
      <c r="GC58" s="194"/>
      <c r="GD58" s="194"/>
      <c r="GE58" s="194"/>
      <c r="GF58" s="194"/>
      <c r="GG58" s="194"/>
      <c r="GH58" s="194"/>
      <c r="GI58" s="194"/>
      <c r="GJ58" s="194"/>
      <c r="GK58" s="194"/>
      <c r="GL58" s="194"/>
      <c r="GM58" s="194"/>
      <c r="GN58" s="194"/>
      <c r="GO58" s="194"/>
      <c r="GP58" s="194"/>
      <c r="GQ58" s="194"/>
      <c r="GR58" s="194"/>
      <c r="GS58" s="194"/>
      <c r="GT58" s="194"/>
      <c r="GU58" s="194"/>
      <c r="GV58" s="194"/>
      <c r="GW58" s="194"/>
      <c r="GX58" s="194"/>
      <c r="GY58" s="194"/>
      <c r="GZ58" s="194"/>
      <c r="HA58" s="194"/>
      <c r="HB58" s="194"/>
      <c r="HC58" s="194"/>
      <c r="HD58" s="194"/>
      <c r="HE58" s="194"/>
      <c r="HF58" s="194"/>
      <c r="HG58" s="194"/>
      <c r="HH58" s="194"/>
      <c r="HI58" s="194"/>
      <c r="HJ58" s="194"/>
      <c r="HK58" s="194"/>
      <c r="HL58" s="194"/>
      <c r="HM58" s="194"/>
      <c r="HN58" s="194"/>
      <c r="HO58" s="194"/>
      <c r="HP58" s="194"/>
      <c r="HQ58" s="194"/>
      <c r="HR58" s="194"/>
      <c r="HS58" s="194"/>
      <c r="HT58" s="194"/>
      <c r="HU58" s="194"/>
      <c r="HV58" s="194"/>
      <c r="HW58" s="194"/>
      <c r="HX58" s="194"/>
      <c r="HY58" s="194"/>
      <c r="HZ58" s="194"/>
      <c r="IA58" s="194"/>
      <c r="IB58" s="194"/>
      <c r="IC58" s="194"/>
      <c r="ID58" s="194"/>
      <c r="IE58" s="194"/>
      <c r="IF58" s="194"/>
      <c r="IG58" s="194"/>
      <c r="IH58" s="194"/>
      <c r="II58" s="194"/>
      <c r="IJ58" s="194"/>
      <c r="IK58" s="194"/>
      <c r="IL58" s="194"/>
      <c r="IM58" s="194"/>
      <c r="IN58" s="194"/>
      <c r="IO58" s="194"/>
      <c r="IP58" s="194"/>
      <c r="IQ58" s="194"/>
      <c r="IR58" s="194"/>
      <c r="IS58" s="194"/>
    </row>
    <row r="59" spans="1:253" ht="3.75" customHeight="1">
      <c r="A59" s="195"/>
      <c r="B59" s="283"/>
      <c r="C59" s="219"/>
      <c r="D59" s="198"/>
      <c r="E59" s="198"/>
      <c r="F59" s="258"/>
      <c r="G59" s="274"/>
      <c r="H59" s="219"/>
      <c r="I59" s="198"/>
      <c r="J59" s="202"/>
      <c r="K59" s="202"/>
      <c r="L59" s="202"/>
      <c r="M59" s="198"/>
      <c r="N59" s="223"/>
      <c r="O59" s="282"/>
      <c r="P59" s="258"/>
      <c r="Q59" s="279"/>
      <c r="R59" s="193"/>
      <c r="S59" s="193"/>
      <c r="T59" s="193"/>
      <c r="U59" s="193"/>
      <c r="V59" s="193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  <c r="EN59" s="194"/>
      <c r="EO59" s="194"/>
      <c r="EP59" s="194"/>
      <c r="EQ59" s="194"/>
      <c r="ER59" s="194"/>
      <c r="ES59" s="194"/>
      <c r="ET59" s="194"/>
      <c r="EU59" s="194"/>
      <c r="EV59" s="194"/>
      <c r="EW59" s="194"/>
      <c r="EX59" s="194"/>
      <c r="EY59" s="194"/>
      <c r="EZ59" s="194"/>
      <c r="FA59" s="194"/>
      <c r="FB59" s="194"/>
      <c r="FC59" s="194"/>
      <c r="FD59" s="194"/>
      <c r="FE59" s="194"/>
      <c r="FF59" s="194"/>
      <c r="FG59" s="194"/>
      <c r="FH59" s="194"/>
      <c r="FI59" s="194"/>
      <c r="FJ59" s="194"/>
      <c r="FK59" s="194"/>
      <c r="FL59" s="194"/>
      <c r="FM59" s="194"/>
      <c r="FN59" s="194"/>
      <c r="FO59" s="194"/>
      <c r="FP59" s="194"/>
      <c r="FQ59" s="194"/>
      <c r="FR59" s="194"/>
      <c r="FS59" s="194"/>
      <c r="FT59" s="194"/>
      <c r="FU59" s="194"/>
      <c r="FV59" s="194"/>
      <c r="FW59" s="194"/>
      <c r="FX59" s="194"/>
      <c r="FY59" s="194"/>
      <c r="FZ59" s="194"/>
      <c r="GA59" s="194"/>
      <c r="GB59" s="194"/>
      <c r="GC59" s="194"/>
      <c r="GD59" s="194"/>
      <c r="GE59" s="194"/>
      <c r="GF59" s="194"/>
      <c r="GG59" s="194"/>
      <c r="GH59" s="194"/>
      <c r="GI59" s="194"/>
      <c r="GJ59" s="194"/>
      <c r="GK59" s="194"/>
      <c r="GL59" s="194"/>
      <c r="GM59" s="194"/>
      <c r="GN59" s="194"/>
      <c r="GO59" s="194"/>
      <c r="GP59" s="194"/>
      <c r="GQ59" s="194"/>
      <c r="GR59" s="194"/>
      <c r="GS59" s="194"/>
      <c r="GT59" s="194"/>
      <c r="GU59" s="194"/>
      <c r="GV59" s="194"/>
      <c r="GW59" s="194"/>
      <c r="GX59" s="194"/>
      <c r="GY59" s="194"/>
      <c r="GZ59" s="194"/>
      <c r="HA59" s="194"/>
      <c r="HB59" s="194"/>
      <c r="HC59" s="194"/>
      <c r="HD59" s="194"/>
      <c r="HE59" s="194"/>
      <c r="HF59" s="194"/>
      <c r="HG59" s="194"/>
      <c r="HH59" s="194"/>
      <c r="HI59" s="194"/>
      <c r="HJ59" s="194"/>
      <c r="HK59" s="194"/>
      <c r="HL59" s="194"/>
      <c r="HM59" s="194"/>
      <c r="HN59" s="194"/>
      <c r="HO59" s="194"/>
      <c r="HP59" s="194"/>
      <c r="HQ59" s="194"/>
      <c r="HR59" s="194"/>
      <c r="HS59" s="194"/>
      <c r="HT59" s="194"/>
      <c r="HU59" s="194"/>
      <c r="HV59" s="194"/>
      <c r="HW59" s="194"/>
      <c r="HX59" s="194"/>
      <c r="HY59" s="194"/>
      <c r="HZ59" s="194"/>
      <c r="IA59" s="194"/>
      <c r="IB59" s="194"/>
      <c r="IC59" s="194"/>
      <c r="ID59" s="194"/>
      <c r="IE59" s="194"/>
      <c r="IF59" s="194"/>
      <c r="IG59" s="194"/>
      <c r="IH59" s="194"/>
      <c r="II59" s="194"/>
      <c r="IJ59" s="194"/>
      <c r="IK59" s="194"/>
      <c r="IL59" s="194"/>
      <c r="IM59" s="194"/>
      <c r="IN59" s="194"/>
      <c r="IO59" s="194"/>
      <c r="IP59" s="194"/>
      <c r="IQ59" s="194"/>
      <c r="IR59" s="194"/>
      <c r="IS59" s="194"/>
    </row>
    <row r="60" spans="1:253" ht="3" customHeight="1">
      <c r="A60" s="195"/>
      <c r="B60" s="283"/>
      <c r="C60" s="219"/>
      <c r="D60" s="198"/>
      <c r="E60" s="198"/>
      <c r="F60" s="258"/>
      <c r="G60" s="274"/>
      <c r="H60" s="219"/>
      <c r="I60" s="198"/>
      <c r="J60" s="202"/>
      <c r="K60" s="202"/>
      <c r="L60" s="202"/>
      <c r="M60" s="198"/>
      <c r="N60" s="223"/>
      <c r="O60" s="282"/>
      <c r="P60" s="258"/>
      <c r="Q60" s="279"/>
      <c r="R60" s="193"/>
      <c r="S60" s="193"/>
      <c r="T60" s="193"/>
      <c r="U60" s="193"/>
      <c r="V60" s="193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  <c r="EN60" s="194"/>
      <c r="EO60" s="194"/>
      <c r="EP60" s="194"/>
      <c r="EQ60" s="194"/>
      <c r="ER60" s="194"/>
      <c r="ES60" s="194"/>
      <c r="ET60" s="194"/>
      <c r="EU60" s="194"/>
      <c r="EV60" s="194"/>
      <c r="EW60" s="194"/>
      <c r="EX60" s="194"/>
      <c r="EY60" s="194"/>
      <c r="EZ60" s="194"/>
      <c r="FA60" s="194"/>
      <c r="FB60" s="194"/>
      <c r="FC60" s="194"/>
      <c r="FD60" s="194"/>
      <c r="FE60" s="194"/>
      <c r="FF60" s="194"/>
      <c r="FG60" s="194"/>
      <c r="FH60" s="194"/>
      <c r="FI60" s="194"/>
      <c r="FJ60" s="194"/>
      <c r="FK60" s="194"/>
      <c r="FL60" s="194"/>
      <c r="FM60" s="194"/>
      <c r="FN60" s="194"/>
      <c r="FO60" s="194"/>
      <c r="FP60" s="194"/>
      <c r="FQ60" s="194"/>
      <c r="FR60" s="194"/>
      <c r="FS60" s="194"/>
      <c r="FT60" s="194"/>
      <c r="FU60" s="194"/>
      <c r="FV60" s="194"/>
      <c r="FW60" s="194"/>
      <c r="FX60" s="194"/>
      <c r="FY60" s="194"/>
      <c r="FZ60" s="194"/>
      <c r="GA60" s="194"/>
      <c r="GB60" s="194"/>
      <c r="GC60" s="194"/>
      <c r="GD60" s="194"/>
      <c r="GE60" s="194"/>
      <c r="GF60" s="194"/>
      <c r="GG60" s="194"/>
      <c r="GH60" s="194"/>
      <c r="GI60" s="194"/>
      <c r="GJ60" s="194"/>
      <c r="GK60" s="194"/>
      <c r="GL60" s="194"/>
      <c r="GM60" s="194"/>
      <c r="GN60" s="194"/>
      <c r="GO60" s="194"/>
      <c r="GP60" s="194"/>
      <c r="GQ60" s="194"/>
      <c r="GR60" s="194"/>
      <c r="GS60" s="194"/>
      <c r="GT60" s="194"/>
      <c r="GU60" s="194"/>
      <c r="GV60" s="194"/>
      <c r="GW60" s="194"/>
      <c r="GX60" s="194"/>
      <c r="GY60" s="194"/>
      <c r="GZ60" s="194"/>
      <c r="HA60" s="194"/>
      <c r="HB60" s="194"/>
      <c r="HC60" s="194"/>
      <c r="HD60" s="194"/>
      <c r="HE60" s="194"/>
      <c r="HF60" s="194"/>
      <c r="HG60" s="194"/>
      <c r="HH60" s="194"/>
      <c r="HI60" s="194"/>
      <c r="HJ60" s="194"/>
      <c r="HK60" s="194"/>
      <c r="HL60" s="194"/>
      <c r="HM60" s="194"/>
      <c r="HN60" s="194"/>
      <c r="HO60" s="194"/>
      <c r="HP60" s="194"/>
      <c r="HQ60" s="194"/>
      <c r="HR60" s="194"/>
      <c r="HS60" s="194"/>
      <c r="HT60" s="194"/>
      <c r="HU60" s="194"/>
      <c r="HV60" s="194"/>
      <c r="HW60" s="194"/>
      <c r="HX60" s="194"/>
      <c r="HY60" s="194"/>
      <c r="HZ60" s="194"/>
      <c r="IA60" s="194"/>
      <c r="IB60" s="194"/>
      <c r="IC60" s="194"/>
      <c r="ID60" s="194"/>
      <c r="IE60" s="194"/>
      <c r="IF60" s="194"/>
      <c r="IG60" s="194"/>
      <c r="IH60" s="194"/>
      <c r="II60" s="194"/>
      <c r="IJ60" s="194"/>
      <c r="IK60" s="194"/>
      <c r="IL60" s="194"/>
      <c r="IM60" s="194"/>
      <c r="IN60" s="194"/>
      <c r="IO60" s="194"/>
      <c r="IP60" s="194"/>
      <c r="IQ60" s="194"/>
      <c r="IR60" s="194"/>
      <c r="IS60" s="194"/>
    </row>
    <row r="61" spans="1:253" ht="18">
      <c r="A61" s="195" t="s">
        <v>208</v>
      </c>
      <c r="B61" s="284" t="s">
        <v>277</v>
      </c>
      <c r="C61" s="219">
        <v>2</v>
      </c>
      <c r="D61" s="198"/>
      <c r="E61" s="198"/>
      <c r="F61" s="258"/>
      <c r="G61" s="274">
        <v>5.5</v>
      </c>
      <c r="H61" s="219">
        <v>165</v>
      </c>
      <c r="I61" s="198">
        <v>72</v>
      </c>
      <c r="J61" s="202">
        <v>18</v>
      </c>
      <c r="K61" s="202">
        <v>18</v>
      </c>
      <c r="L61" s="198"/>
      <c r="M61" s="198">
        <v>93</v>
      </c>
      <c r="N61" s="285"/>
      <c r="O61" s="235">
        <v>4</v>
      </c>
      <c r="P61" s="258"/>
      <c r="Q61" s="279">
        <v>4</v>
      </c>
      <c r="R61" s="193"/>
      <c r="S61" s="193"/>
      <c r="T61" s="193"/>
      <c r="U61" s="193"/>
      <c r="V61" s="193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4"/>
      <c r="CY61" s="194"/>
      <c r="CZ61" s="194"/>
      <c r="DA61" s="194"/>
      <c r="DB61" s="194"/>
      <c r="DC61" s="194"/>
      <c r="DD61" s="194"/>
      <c r="DE61" s="194"/>
      <c r="DF61" s="194"/>
      <c r="DG61" s="194"/>
      <c r="DH61" s="194"/>
      <c r="DI61" s="194"/>
      <c r="DJ61" s="194"/>
      <c r="DK61" s="194"/>
      <c r="DL61" s="194"/>
      <c r="DM61" s="194"/>
      <c r="DN61" s="194"/>
      <c r="DO61" s="194"/>
      <c r="DP61" s="194"/>
      <c r="DQ61" s="194"/>
      <c r="DR61" s="194"/>
      <c r="DS61" s="194"/>
      <c r="DT61" s="194"/>
      <c r="DU61" s="194"/>
      <c r="DV61" s="194"/>
      <c r="DW61" s="194"/>
      <c r="DX61" s="194"/>
      <c r="DY61" s="194"/>
      <c r="DZ61" s="194"/>
      <c r="EA61" s="194"/>
      <c r="EB61" s="194"/>
      <c r="EC61" s="194"/>
      <c r="ED61" s="194"/>
      <c r="EE61" s="194"/>
      <c r="EF61" s="194"/>
      <c r="EG61" s="194"/>
      <c r="EH61" s="194"/>
      <c r="EI61" s="194"/>
      <c r="EJ61" s="194"/>
      <c r="EK61" s="194"/>
      <c r="EL61" s="194"/>
      <c r="EM61" s="194"/>
      <c r="EN61" s="194"/>
      <c r="EO61" s="194"/>
      <c r="EP61" s="194"/>
      <c r="EQ61" s="194"/>
      <c r="ER61" s="194"/>
      <c r="ES61" s="194"/>
      <c r="ET61" s="194"/>
      <c r="EU61" s="194"/>
      <c r="EV61" s="194"/>
      <c r="EW61" s="194"/>
      <c r="EX61" s="194"/>
      <c r="EY61" s="194"/>
      <c r="EZ61" s="194"/>
      <c r="FA61" s="194"/>
      <c r="FB61" s="194"/>
      <c r="FC61" s="194"/>
      <c r="FD61" s="194"/>
      <c r="FE61" s="194"/>
      <c r="FF61" s="194"/>
      <c r="FG61" s="194"/>
      <c r="FH61" s="194"/>
      <c r="FI61" s="194"/>
      <c r="FJ61" s="194"/>
      <c r="FK61" s="194"/>
      <c r="FL61" s="194"/>
      <c r="FM61" s="194"/>
      <c r="FN61" s="194"/>
      <c r="FO61" s="194"/>
      <c r="FP61" s="194"/>
      <c r="FQ61" s="194"/>
      <c r="FR61" s="194"/>
      <c r="FS61" s="194"/>
      <c r="FT61" s="194"/>
      <c r="FU61" s="194"/>
      <c r="FV61" s="194"/>
      <c r="FW61" s="194"/>
      <c r="FX61" s="194"/>
      <c r="FY61" s="194"/>
      <c r="FZ61" s="194"/>
      <c r="GA61" s="194"/>
      <c r="GB61" s="194"/>
      <c r="GC61" s="194"/>
      <c r="GD61" s="194"/>
      <c r="GE61" s="194"/>
      <c r="GF61" s="194"/>
      <c r="GG61" s="194"/>
      <c r="GH61" s="194"/>
      <c r="GI61" s="194"/>
      <c r="GJ61" s="194"/>
      <c r="GK61" s="194"/>
      <c r="GL61" s="194"/>
      <c r="GM61" s="194"/>
      <c r="GN61" s="194"/>
      <c r="GO61" s="194"/>
      <c r="GP61" s="194"/>
      <c r="GQ61" s="194"/>
      <c r="GR61" s="194"/>
      <c r="GS61" s="194"/>
      <c r="GT61" s="194"/>
      <c r="GU61" s="194"/>
      <c r="GV61" s="194"/>
      <c r="GW61" s="194"/>
      <c r="GX61" s="194"/>
      <c r="GY61" s="194"/>
      <c r="GZ61" s="194"/>
      <c r="HA61" s="194"/>
      <c r="HB61" s="194"/>
      <c r="HC61" s="194"/>
      <c r="HD61" s="194"/>
      <c r="HE61" s="194"/>
      <c r="HF61" s="194"/>
      <c r="HG61" s="194"/>
      <c r="HH61" s="194"/>
      <c r="HI61" s="194"/>
      <c r="HJ61" s="194"/>
      <c r="HK61" s="194"/>
      <c r="HL61" s="194"/>
      <c r="HM61" s="194"/>
      <c r="HN61" s="194"/>
      <c r="HO61" s="194"/>
      <c r="HP61" s="194"/>
      <c r="HQ61" s="194"/>
      <c r="HR61" s="194"/>
      <c r="HS61" s="194"/>
      <c r="HT61" s="194"/>
      <c r="HU61" s="194"/>
      <c r="HV61" s="194"/>
      <c r="HW61" s="194"/>
      <c r="HX61" s="194"/>
      <c r="HY61" s="194"/>
      <c r="HZ61" s="194"/>
      <c r="IA61" s="194"/>
      <c r="IB61" s="194"/>
      <c r="IC61" s="194"/>
      <c r="ID61" s="194"/>
      <c r="IE61" s="194"/>
      <c r="IF61" s="194"/>
      <c r="IG61" s="194"/>
      <c r="IH61" s="194"/>
      <c r="II61" s="194"/>
      <c r="IJ61" s="194"/>
      <c r="IK61" s="194"/>
      <c r="IL61" s="194"/>
      <c r="IM61" s="194"/>
      <c r="IN61" s="194"/>
      <c r="IO61" s="194"/>
      <c r="IP61" s="194"/>
      <c r="IQ61" s="194"/>
      <c r="IR61" s="194"/>
      <c r="IS61" s="194"/>
    </row>
    <row r="62" spans="1:253" ht="4.5" customHeight="1">
      <c r="A62" s="195"/>
      <c r="B62" s="147"/>
      <c r="C62" s="201"/>
      <c r="D62" s="202"/>
      <c r="E62" s="202"/>
      <c r="F62" s="246"/>
      <c r="G62" s="274"/>
      <c r="H62" s="201"/>
      <c r="I62" s="202"/>
      <c r="J62" s="202"/>
      <c r="K62" s="202"/>
      <c r="L62" s="202"/>
      <c r="M62" s="202"/>
      <c r="N62" s="275"/>
      <c r="O62" s="276"/>
      <c r="P62" s="242"/>
      <c r="Q62" s="279"/>
      <c r="R62" s="193"/>
      <c r="S62" s="193"/>
      <c r="T62" s="193"/>
      <c r="U62" s="193"/>
      <c r="V62" s="193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194"/>
      <c r="CZ62" s="194"/>
      <c r="DA62" s="194"/>
      <c r="DB62" s="194"/>
      <c r="DC62" s="194"/>
      <c r="DD62" s="194"/>
      <c r="DE62" s="194"/>
      <c r="DF62" s="194"/>
      <c r="DG62" s="194"/>
      <c r="DH62" s="194"/>
      <c r="DI62" s="194"/>
      <c r="DJ62" s="194"/>
      <c r="DK62" s="194"/>
      <c r="DL62" s="194"/>
      <c r="DM62" s="194"/>
      <c r="DN62" s="194"/>
      <c r="DO62" s="194"/>
      <c r="DP62" s="194"/>
      <c r="DQ62" s="194"/>
      <c r="DR62" s="194"/>
      <c r="DS62" s="194"/>
      <c r="DT62" s="194"/>
      <c r="DU62" s="194"/>
      <c r="DV62" s="194"/>
      <c r="DW62" s="194"/>
      <c r="DX62" s="194"/>
      <c r="DY62" s="194"/>
      <c r="DZ62" s="194"/>
      <c r="EA62" s="194"/>
      <c r="EB62" s="194"/>
      <c r="EC62" s="194"/>
      <c r="ED62" s="194"/>
      <c r="EE62" s="194"/>
      <c r="EF62" s="194"/>
      <c r="EG62" s="194"/>
      <c r="EH62" s="194"/>
      <c r="EI62" s="194"/>
      <c r="EJ62" s="194"/>
      <c r="EK62" s="194"/>
      <c r="EL62" s="194"/>
      <c r="EM62" s="194"/>
      <c r="EN62" s="194"/>
      <c r="EO62" s="194"/>
      <c r="EP62" s="194"/>
      <c r="EQ62" s="194"/>
      <c r="ER62" s="194"/>
      <c r="ES62" s="194"/>
      <c r="ET62" s="194"/>
      <c r="EU62" s="194"/>
      <c r="EV62" s="194"/>
      <c r="EW62" s="194"/>
      <c r="EX62" s="194"/>
      <c r="EY62" s="194"/>
      <c r="EZ62" s="194"/>
      <c r="FA62" s="194"/>
      <c r="FB62" s="194"/>
      <c r="FC62" s="194"/>
      <c r="FD62" s="194"/>
      <c r="FE62" s="194"/>
      <c r="FF62" s="194"/>
      <c r="FG62" s="194"/>
      <c r="FH62" s="194"/>
      <c r="FI62" s="194"/>
      <c r="FJ62" s="194"/>
      <c r="FK62" s="194"/>
      <c r="FL62" s="194"/>
      <c r="FM62" s="194"/>
      <c r="FN62" s="194"/>
      <c r="FO62" s="194"/>
      <c r="FP62" s="194"/>
      <c r="FQ62" s="194"/>
      <c r="FR62" s="194"/>
      <c r="FS62" s="194"/>
      <c r="FT62" s="194"/>
      <c r="FU62" s="194"/>
      <c r="FV62" s="194"/>
      <c r="FW62" s="194"/>
      <c r="FX62" s="194"/>
      <c r="FY62" s="194"/>
      <c r="FZ62" s="194"/>
      <c r="GA62" s="194"/>
      <c r="GB62" s="194"/>
      <c r="GC62" s="194"/>
      <c r="GD62" s="194"/>
      <c r="GE62" s="194"/>
      <c r="GF62" s="194"/>
      <c r="GG62" s="194"/>
      <c r="GH62" s="194"/>
      <c r="GI62" s="194"/>
      <c r="GJ62" s="194"/>
      <c r="GK62" s="194"/>
      <c r="GL62" s="194"/>
      <c r="GM62" s="194"/>
      <c r="GN62" s="194"/>
      <c r="GO62" s="194"/>
      <c r="GP62" s="194"/>
      <c r="GQ62" s="194"/>
      <c r="GR62" s="194"/>
      <c r="GS62" s="194"/>
      <c r="GT62" s="194"/>
      <c r="GU62" s="194"/>
      <c r="GV62" s="194"/>
      <c r="GW62" s="194"/>
      <c r="GX62" s="194"/>
      <c r="GY62" s="194"/>
      <c r="GZ62" s="194"/>
      <c r="HA62" s="194"/>
      <c r="HB62" s="194"/>
      <c r="HC62" s="194"/>
      <c r="HD62" s="194"/>
      <c r="HE62" s="194"/>
      <c r="HF62" s="194"/>
      <c r="HG62" s="194"/>
      <c r="HH62" s="194"/>
      <c r="HI62" s="194"/>
      <c r="HJ62" s="194"/>
      <c r="HK62" s="194"/>
      <c r="HL62" s="194"/>
      <c r="HM62" s="194"/>
      <c r="HN62" s="194"/>
      <c r="HO62" s="194"/>
      <c r="HP62" s="194"/>
      <c r="HQ62" s="194"/>
      <c r="HR62" s="194"/>
      <c r="HS62" s="194"/>
      <c r="HT62" s="194"/>
      <c r="HU62" s="194"/>
      <c r="HV62" s="194"/>
      <c r="HW62" s="194"/>
      <c r="HX62" s="194"/>
      <c r="HY62" s="194"/>
      <c r="HZ62" s="194"/>
      <c r="IA62" s="194"/>
      <c r="IB62" s="194"/>
      <c r="IC62" s="194"/>
      <c r="ID62" s="194"/>
      <c r="IE62" s="194"/>
      <c r="IF62" s="194"/>
      <c r="IG62" s="194"/>
      <c r="IH62" s="194"/>
      <c r="II62" s="194"/>
      <c r="IJ62" s="194"/>
      <c r="IK62" s="194"/>
      <c r="IL62" s="194"/>
      <c r="IM62" s="194"/>
      <c r="IN62" s="194"/>
      <c r="IO62" s="194"/>
      <c r="IP62" s="194"/>
      <c r="IQ62" s="194"/>
      <c r="IR62" s="194"/>
      <c r="IS62" s="194"/>
    </row>
    <row r="63" spans="1:253" ht="4.5" customHeight="1">
      <c r="A63" s="195"/>
      <c r="B63" s="147"/>
      <c r="C63" s="201"/>
      <c r="D63" s="202"/>
      <c r="E63" s="202"/>
      <c r="F63" s="246"/>
      <c r="G63" s="274"/>
      <c r="H63" s="201"/>
      <c r="I63" s="202"/>
      <c r="J63" s="202"/>
      <c r="K63" s="202"/>
      <c r="L63" s="202"/>
      <c r="M63" s="202"/>
      <c r="N63" s="275"/>
      <c r="O63" s="276"/>
      <c r="P63" s="242"/>
      <c r="Q63" s="279"/>
      <c r="R63" s="193"/>
      <c r="S63" s="193"/>
      <c r="T63" s="193"/>
      <c r="U63" s="193"/>
      <c r="V63" s="193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  <c r="CW63" s="194"/>
      <c r="CX63" s="194"/>
      <c r="CY63" s="194"/>
      <c r="CZ63" s="194"/>
      <c r="DA63" s="194"/>
      <c r="DB63" s="194"/>
      <c r="DC63" s="194"/>
      <c r="DD63" s="194"/>
      <c r="DE63" s="194"/>
      <c r="DF63" s="194"/>
      <c r="DG63" s="194"/>
      <c r="DH63" s="194"/>
      <c r="DI63" s="194"/>
      <c r="DJ63" s="194"/>
      <c r="DK63" s="194"/>
      <c r="DL63" s="194"/>
      <c r="DM63" s="194"/>
      <c r="DN63" s="194"/>
      <c r="DO63" s="194"/>
      <c r="DP63" s="194"/>
      <c r="DQ63" s="194"/>
      <c r="DR63" s="194"/>
      <c r="DS63" s="194"/>
      <c r="DT63" s="194"/>
      <c r="DU63" s="194"/>
      <c r="DV63" s="194"/>
      <c r="DW63" s="194"/>
      <c r="DX63" s="194"/>
      <c r="DY63" s="194"/>
      <c r="DZ63" s="194"/>
      <c r="EA63" s="194"/>
      <c r="EB63" s="194"/>
      <c r="EC63" s="194"/>
      <c r="ED63" s="194"/>
      <c r="EE63" s="194"/>
      <c r="EF63" s="194"/>
      <c r="EG63" s="194"/>
      <c r="EH63" s="194"/>
      <c r="EI63" s="194"/>
      <c r="EJ63" s="194"/>
      <c r="EK63" s="194"/>
      <c r="EL63" s="194"/>
      <c r="EM63" s="194"/>
      <c r="EN63" s="194"/>
      <c r="EO63" s="194"/>
      <c r="EP63" s="194"/>
      <c r="EQ63" s="194"/>
      <c r="ER63" s="194"/>
      <c r="ES63" s="194"/>
      <c r="ET63" s="194"/>
      <c r="EU63" s="194"/>
      <c r="EV63" s="194"/>
      <c r="EW63" s="194"/>
      <c r="EX63" s="194"/>
      <c r="EY63" s="194"/>
      <c r="EZ63" s="194"/>
      <c r="FA63" s="194"/>
      <c r="FB63" s="194"/>
      <c r="FC63" s="194"/>
      <c r="FD63" s="194"/>
      <c r="FE63" s="194"/>
      <c r="FF63" s="194"/>
      <c r="FG63" s="194"/>
      <c r="FH63" s="194"/>
      <c r="FI63" s="194"/>
      <c r="FJ63" s="194"/>
      <c r="FK63" s="194"/>
      <c r="FL63" s="194"/>
      <c r="FM63" s="194"/>
      <c r="FN63" s="194"/>
      <c r="FO63" s="194"/>
      <c r="FP63" s="194"/>
      <c r="FQ63" s="194"/>
      <c r="FR63" s="194"/>
      <c r="FS63" s="194"/>
      <c r="FT63" s="194"/>
      <c r="FU63" s="194"/>
      <c r="FV63" s="194"/>
      <c r="FW63" s="194"/>
      <c r="FX63" s="194"/>
      <c r="FY63" s="194"/>
      <c r="FZ63" s="194"/>
      <c r="GA63" s="194"/>
      <c r="GB63" s="194"/>
      <c r="GC63" s="194"/>
      <c r="GD63" s="194"/>
      <c r="GE63" s="194"/>
      <c r="GF63" s="194"/>
      <c r="GG63" s="194"/>
      <c r="GH63" s="194"/>
      <c r="GI63" s="194"/>
      <c r="GJ63" s="194"/>
      <c r="GK63" s="194"/>
      <c r="GL63" s="194"/>
      <c r="GM63" s="194"/>
      <c r="GN63" s="194"/>
      <c r="GO63" s="194"/>
      <c r="GP63" s="194"/>
      <c r="GQ63" s="194"/>
      <c r="GR63" s="194"/>
      <c r="GS63" s="194"/>
      <c r="GT63" s="194"/>
      <c r="GU63" s="194"/>
      <c r="GV63" s="194"/>
      <c r="GW63" s="194"/>
      <c r="GX63" s="194"/>
      <c r="GY63" s="194"/>
      <c r="GZ63" s="194"/>
      <c r="HA63" s="194"/>
      <c r="HB63" s="194"/>
      <c r="HC63" s="194"/>
      <c r="HD63" s="194"/>
      <c r="HE63" s="194"/>
      <c r="HF63" s="194"/>
      <c r="HG63" s="194"/>
      <c r="HH63" s="194"/>
      <c r="HI63" s="194"/>
      <c r="HJ63" s="194"/>
      <c r="HK63" s="194"/>
      <c r="HL63" s="194"/>
      <c r="HM63" s="194"/>
      <c r="HN63" s="194"/>
      <c r="HO63" s="194"/>
      <c r="HP63" s="194"/>
      <c r="HQ63" s="194"/>
      <c r="HR63" s="194"/>
      <c r="HS63" s="194"/>
      <c r="HT63" s="194"/>
      <c r="HU63" s="194"/>
      <c r="HV63" s="194"/>
      <c r="HW63" s="194"/>
      <c r="HX63" s="194"/>
      <c r="HY63" s="194"/>
      <c r="HZ63" s="194"/>
      <c r="IA63" s="194"/>
      <c r="IB63" s="194"/>
      <c r="IC63" s="194"/>
      <c r="ID63" s="194"/>
      <c r="IE63" s="194"/>
      <c r="IF63" s="194"/>
      <c r="IG63" s="194"/>
      <c r="IH63" s="194"/>
      <c r="II63" s="194"/>
      <c r="IJ63" s="194"/>
      <c r="IK63" s="194"/>
      <c r="IL63" s="194"/>
      <c r="IM63" s="194"/>
      <c r="IN63" s="194"/>
      <c r="IO63" s="194"/>
      <c r="IP63" s="194"/>
      <c r="IQ63" s="194"/>
      <c r="IR63" s="194"/>
      <c r="IS63" s="194"/>
    </row>
    <row r="64" spans="1:253" ht="18.75" thickBot="1">
      <c r="A64" s="195" t="s">
        <v>264</v>
      </c>
      <c r="B64" s="280" t="s">
        <v>278</v>
      </c>
      <c r="C64" s="201">
        <v>2</v>
      </c>
      <c r="D64" s="202"/>
      <c r="E64" s="202"/>
      <c r="F64" s="246"/>
      <c r="G64" s="274">
        <v>5.5</v>
      </c>
      <c r="H64" s="201">
        <v>165</v>
      </c>
      <c r="I64" s="202">
        <v>72</v>
      </c>
      <c r="J64" s="202">
        <v>18</v>
      </c>
      <c r="K64" s="202">
        <v>18</v>
      </c>
      <c r="L64" s="202"/>
      <c r="M64" s="202">
        <v>93</v>
      </c>
      <c r="N64" s="275"/>
      <c r="O64" s="276">
        <v>4</v>
      </c>
      <c r="P64" s="242"/>
      <c r="Q64" s="279">
        <v>4</v>
      </c>
      <c r="R64" s="193"/>
      <c r="S64" s="193"/>
      <c r="T64" s="193"/>
      <c r="U64" s="193"/>
      <c r="V64" s="193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4"/>
      <c r="CY64" s="194"/>
      <c r="CZ64" s="194"/>
      <c r="DA64" s="194"/>
      <c r="DB64" s="194"/>
      <c r="DC64" s="194"/>
      <c r="DD64" s="194"/>
      <c r="DE64" s="194"/>
      <c r="DF64" s="194"/>
      <c r="DG64" s="194"/>
      <c r="DH64" s="194"/>
      <c r="DI64" s="194"/>
      <c r="DJ64" s="194"/>
      <c r="DK64" s="194"/>
      <c r="DL64" s="194"/>
      <c r="DM64" s="194"/>
      <c r="DN64" s="194"/>
      <c r="DO64" s="194"/>
      <c r="DP64" s="194"/>
      <c r="DQ64" s="194"/>
      <c r="DR64" s="194"/>
      <c r="DS64" s="194"/>
      <c r="DT64" s="194"/>
      <c r="DU64" s="194"/>
      <c r="DV64" s="194"/>
      <c r="DW64" s="194"/>
      <c r="DX64" s="194"/>
      <c r="DY64" s="194"/>
      <c r="DZ64" s="194"/>
      <c r="EA64" s="194"/>
      <c r="EB64" s="194"/>
      <c r="EC64" s="194"/>
      <c r="ED64" s="194"/>
      <c r="EE64" s="194"/>
      <c r="EF64" s="194"/>
      <c r="EG64" s="194"/>
      <c r="EH64" s="194"/>
      <c r="EI64" s="194"/>
      <c r="EJ64" s="194"/>
      <c r="EK64" s="194"/>
      <c r="EL64" s="194"/>
      <c r="EM64" s="194"/>
      <c r="EN64" s="194"/>
      <c r="EO64" s="194"/>
      <c r="EP64" s="194"/>
      <c r="EQ64" s="194"/>
      <c r="ER64" s="194"/>
      <c r="ES64" s="194"/>
      <c r="ET64" s="194"/>
      <c r="EU64" s="194"/>
      <c r="EV64" s="194"/>
      <c r="EW64" s="194"/>
      <c r="EX64" s="194"/>
      <c r="EY64" s="194"/>
      <c r="EZ64" s="194"/>
      <c r="FA64" s="194"/>
      <c r="FB64" s="194"/>
      <c r="FC64" s="194"/>
      <c r="FD64" s="194"/>
      <c r="FE64" s="194"/>
      <c r="FF64" s="194"/>
      <c r="FG64" s="194"/>
      <c r="FH64" s="194"/>
      <c r="FI64" s="194"/>
      <c r="FJ64" s="194"/>
      <c r="FK64" s="194"/>
      <c r="FL64" s="194"/>
      <c r="FM64" s="194"/>
      <c r="FN64" s="194"/>
      <c r="FO64" s="194"/>
      <c r="FP64" s="194"/>
      <c r="FQ64" s="194"/>
      <c r="FR64" s="194"/>
      <c r="FS64" s="194"/>
      <c r="FT64" s="194"/>
      <c r="FU64" s="194"/>
      <c r="FV64" s="194"/>
      <c r="FW64" s="194"/>
      <c r="FX64" s="194"/>
      <c r="FY64" s="194"/>
      <c r="FZ64" s="194"/>
      <c r="GA64" s="194"/>
      <c r="GB64" s="194"/>
      <c r="GC64" s="194"/>
      <c r="GD64" s="194"/>
      <c r="GE64" s="194"/>
      <c r="GF64" s="194"/>
      <c r="GG64" s="194"/>
      <c r="GH64" s="194"/>
      <c r="GI64" s="194"/>
      <c r="GJ64" s="194"/>
      <c r="GK64" s="194"/>
      <c r="GL64" s="194"/>
      <c r="GM64" s="194"/>
      <c r="GN64" s="194"/>
      <c r="GO64" s="194"/>
      <c r="GP64" s="194"/>
      <c r="GQ64" s="194"/>
      <c r="GR64" s="194"/>
      <c r="GS64" s="194"/>
      <c r="GT64" s="194"/>
      <c r="GU64" s="194"/>
      <c r="GV64" s="194"/>
      <c r="GW64" s="194"/>
      <c r="GX64" s="194"/>
      <c r="GY64" s="194"/>
      <c r="GZ64" s="194"/>
      <c r="HA64" s="194"/>
      <c r="HB64" s="194"/>
      <c r="HC64" s="194"/>
      <c r="HD64" s="194"/>
      <c r="HE64" s="194"/>
      <c r="HF64" s="194"/>
      <c r="HG64" s="194"/>
      <c r="HH64" s="194"/>
      <c r="HI64" s="194"/>
      <c r="HJ64" s="194"/>
      <c r="HK64" s="194"/>
      <c r="HL64" s="194"/>
      <c r="HM64" s="194"/>
      <c r="HN64" s="194"/>
      <c r="HO64" s="194"/>
      <c r="HP64" s="194"/>
      <c r="HQ64" s="194"/>
      <c r="HR64" s="194"/>
      <c r="HS64" s="194"/>
      <c r="HT64" s="194"/>
      <c r="HU64" s="194"/>
      <c r="HV64" s="194"/>
      <c r="HW64" s="194"/>
      <c r="HX64" s="194"/>
      <c r="HY64" s="194"/>
      <c r="HZ64" s="194"/>
      <c r="IA64" s="194"/>
      <c r="IB64" s="194"/>
      <c r="IC64" s="194"/>
      <c r="ID64" s="194"/>
      <c r="IE64" s="194"/>
      <c r="IF64" s="194"/>
      <c r="IG64" s="194"/>
      <c r="IH64" s="194"/>
      <c r="II64" s="194"/>
      <c r="IJ64" s="194"/>
      <c r="IK64" s="194"/>
      <c r="IL64" s="194"/>
      <c r="IM64" s="194"/>
      <c r="IN64" s="194"/>
      <c r="IO64" s="194"/>
      <c r="IP64" s="194"/>
      <c r="IQ64" s="194"/>
      <c r="IR64" s="194"/>
      <c r="IS64" s="194"/>
    </row>
    <row r="65" spans="1:253" ht="18.75" thickBot="1">
      <c r="A65" s="959" t="s">
        <v>252</v>
      </c>
      <c r="B65" s="960"/>
      <c r="C65" s="203">
        <v>2</v>
      </c>
      <c r="D65" s="202"/>
      <c r="E65" s="202"/>
      <c r="F65" s="239"/>
      <c r="G65" s="286">
        <v>5.5</v>
      </c>
      <c r="H65" s="213">
        <v>165</v>
      </c>
      <c r="I65" s="202">
        <v>72</v>
      </c>
      <c r="J65" s="202">
        <v>18</v>
      </c>
      <c r="K65" s="202"/>
      <c r="L65" s="202">
        <v>18</v>
      </c>
      <c r="M65" s="202">
        <v>93</v>
      </c>
      <c r="N65" s="215"/>
      <c r="O65" s="216">
        <v>4</v>
      </c>
      <c r="P65" s="246"/>
      <c r="Q65" s="247">
        <v>4</v>
      </c>
      <c r="R65" s="228"/>
      <c r="S65" s="228"/>
      <c r="T65" s="228"/>
      <c r="U65" s="228"/>
      <c r="V65" s="193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194"/>
      <c r="CZ65" s="194"/>
      <c r="DA65" s="194"/>
      <c r="DB65" s="194"/>
      <c r="DC65" s="194"/>
      <c r="DD65" s="194"/>
      <c r="DE65" s="194"/>
      <c r="DF65" s="194"/>
      <c r="DG65" s="194"/>
      <c r="DH65" s="194"/>
      <c r="DI65" s="194"/>
      <c r="DJ65" s="194"/>
      <c r="DK65" s="194"/>
      <c r="DL65" s="194"/>
      <c r="DM65" s="194"/>
      <c r="DN65" s="194"/>
      <c r="DO65" s="194"/>
      <c r="DP65" s="194"/>
      <c r="DQ65" s="194"/>
      <c r="DR65" s="194"/>
      <c r="DS65" s="194"/>
      <c r="DT65" s="194"/>
      <c r="DU65" s="194"/>
      <c r="DV65" s="194"/>
      <c r="DW65" s="194"/>
      <c r="DX65" s="194"/>
      <c r="DY65" s="194"/>
      <c r="DZ65" s="194"/>
      <c r="EA65" s="194"/>
      <c r="EB65" s="194"/>
      <c r="EC65" s="194"/>
      <c r="ED65" s="194"/>
      <c r="EE65" s="194"/>
      <c r="EF65" s="194"/>
      <c r="EG65" s="194"/>
      <c r="EH65" s="194"/>
      <c r="EI65" s="194"/>
      <c r="EJ65" s="194"/>
      <c r="EK65" s="194"/>
      <c r="EL65" s="194"/>
      <c r="EM65" s="194"/>
      <c r="EN65" s="194"/>
      <c r="EO65" s="194"/>
      <c r="EP65" s="194"/>
      <c r="EQ65" s="194"/>
      <c r="ER65" s="194"/>
      <c r="ES65" s="194"/>
      <c r="ET65" s="194"/>
      <c r="EU65" s="194"/>
      <c r="EV65" s="194"/>
      <c r="EW65" s="194"/>
      <c r="EX65" s="194"/>
      <c r="EY65" s="194"/>
      <c r="EZ65" s="194"/>
      <c r="FA65" s="194"/>
      <c r="FB65" s="194"/>
      <c r="FC65" s="194"/>
      <c r="FD65" s="194"/>
      <c r="FE65" s="194"/>
      <c r="FF65" s="194"/>
      <c r="FG65" s="194"/>
      <c r="FH65" s="194"/>
      <c r="FI65" s="194"/>
      <c r="FJ65" s="194"/>
      <c r="FK65" s="194"/>
      <c r="FL65" s="194"/>
      <c r="FM65" s="194"/>
      <c r="FN65" s="194"/>
      <c r="FO65" s="194"/>
      <c r="FP65" s="194"/>
      <c r="FQ65" s="194"/>
      <c r="FR65" s="194"/>
      <c r="FS65" s="194"/>
      <c r="FT65" s="194"/>
      <c r="FU65" s="194"/>
      <c r="FV65" s="194"/>
      <c r="FW65" s="194"/>
      <c r="FX65" s="194"/>
      <c r="FY65" s="194"/>
      <c r="FZ65" s="194"/>
      <c r="GA65" s="194"/>
      <c r="GB65" s="194"/>
      <c r="GC65" s="194"/>
      <c r="GD65" s="194"/>
      <c r="GE65" s="194"/>
      <c r="GF65" s="194"/>
      <c r="GG65" s="194"/>
      <c r="GH65" s="194"/>
      <c r="GI65" s="194"/>
      <c r="GJ65" s="194"/>
      <c r="GK65" s="194"/>
      <c r="GL65" s="194"/>
      <c r="GM65" s="194"/>
      <c r="GN65" s="194"/>
      <c r="GO65" s="194"/>
      <c r="GP65" s="194"/>
      <c r="GQ65" s="194"/>
      <c r="GR65" s="194"/>
      <c r="GS65" s="194"/>
      <c r="GT65" s="194"/>
      <c r="GU65" s="194"/>
      <c r="GV65" s="194"/>
      <c r="GW65" s="194"/>
      <c r="GX65" s="194"/>
      <c r="GY65" s="194"/>
      <c r="GZ65" s="194"/>
      <c r="HA65" s="194"/>
      <c r="HB65" s="194"/>
      <c r="HC65" s="194"/>
      <c r="HD65" s="194"/>
      <c r="HE65" s="194"/>
      <c r="HF65" s="194"/>
      <c r="HG65" s="194"/>
      <c r="HH65" s="194"/>
      <c r="HI65" s="194"/>
      <c r="HJ65" s="194"/>
      <c r="HK65" s="194"/>
      <c r="HL65" s="194"/>
      <c r="HM65" s="194"/>
      <c r="HN65" s="194"/>
      <c r="HO65" s="194"/>
      <c r="HP65" s="194"/>
      <c r="HQ65" s="194"/>
      <c r="HR65" s="194"/>
      <c r="HS65" s="194"/>
      <c r="HT65" s="194"/>
      <c r="HU65" s="194"/>
      <c r="HV65" s="194"/>
      <c r="HW65" s="194"/>
      <c r="HX65" s="194"/>
      <c r="HY65" s="194"/>
      <c r="HZ65" s="194"/>
      <c r="IA65" s="194"/>
      <c r="IB65" s="194"/>
      <c r="IC65" s="194"/>
      <c r="ID65" s="194"/>
      <c r="IE65" s="194"/>
      <c r="IF65" s="194"/>
      <c r="IG65" s="194"/>
      <c r="IH65" s="194"/>
      <c r="II65" s="194"/>
      <c r="IJ65" s="194"/>
      <c r="IK65" s="194"/>
      <c r="IL65" s="194"/>
      <c r="IM65" s="194"/>
      <c r="IN65" s="194"/>
      <c r="IO65" s="194"/>
      <c r="IP65" s="194"/>
      <c r="IQ65" s="194"/>
      <c r="IR65" s="194"/>
      <c r="IS65" s="194"/>
    </row>
    <row r="66" spans="1:253" ht="18">
      <c r="A66" s="195" t="s">
        <v>259</v>
      </c>
      <c r="B66" s="283" t="s">
        <v>279</v>
      </c>
      <c r="C66" s="190">
        <v>2</v>
      </c>
      <c r="D66" s="191"/>
      <c r="E66" s="191"/>
      <c r="F66" s="262"/>
      <c r="G66" s="274">
        <v>5.5</v>
      </c>
      <c r="H66" s="219">
        <v>165</v>
      </c>
      <c r="I66" s="198">
        <v>72</v>
      </c>
      <c r="J66" s="202">
        <v>18</v>
      </c>
      <c r="K66" s="202">
        <v>18</v>
      </c>
      <c r="L66" s="202"/>
      <c r="M66" s="198">
        <v>93</v>
      </c>
      <c r="N66" s="223"/>
      <c r="O66" s="282">
        <v>4</v>
      </c>
      <c r="P66" s="246"/>
      <c r="Q66" s="247">
        <v>4</v>
      </c>
      <c r="R66" s="228"/>
      <c r="S66" s="228"/>
      <c r="T66" s="228"/>
      <c r="U66" s="228"/>
      <c r="V66" s="193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  <c r="CW66" s="194"/>
      <c r="CX66" s="194"/>
      <c r="CY66" s="194"/>
      <c r="CZ66" s="194"/>
      <c r="DA66" s="194"/>
      <c r="DB66" s="194"/>
      <c r="DC66" s="194"/>
      <c r="DD66" s="194"/>
      <c r="DE66" s="194"/>
      <c r="DF66" s="194"/>
      <c r="DG66" s="194"/>
      <c r="DH66" s="194"/>
      <c r="DI66" s="194"/>
      <c r="DJ66" s="194"/>
      <c r="DK66" s="194"/>
      <c r="DL66" s="194"/>
      <c r="DM66" s="194"/>
      <c r="DN66" s="194"/>
      <c r="DO66" s="194"/>
      <c r="DP66" s="194"/>
      <c r="DQ66" s="194"/>
      <c r="DR66" s="194"/>
      <c r="DS66" s="194"/>
      <c r="DT66" s="194"/>
      <c r="DU66" s="194"/>
      <c r="DV66" s="194"/>
      <c r="DW66" s="194"/>
      <c r="DX66" s="194"/>
      <c r="DY66" s="194"/>
      <c r="DZ66" s="194"/>
      <c r="EA66" s="194"/>
      <c r="EB66" s="194"/>
      <c r="EC66" s="194"/>
      <c r="ED66" s="194"/>
      <c r="EE66" s="194"/>
      <c r="EF66" s="194"/>
      <c r="EG66" s="194"/>
      <c r="EH66" s="194"/>
      <c r="EI66" s="194"/>
      <c r="EJ66" s="194"/>
      <c r="EK66" s="194"/>
      <c r="EL66" s="194"/>
      <c r="EM66" s="194"/>
      <c r="EN66" s="194"/>
      <c r="EO66" s="194"/>
      <c r="EP66" s="194"/>
      <c r="EQ66" s="194"/>
      <c r="ER66" s="194"/>
      <c r="ES66" s="194"/>
      <c r="ET66" s="194"/>
      <c r="EU66" s="194"/>
      <c r="EV66" s="194"/>
      <c r="EW66" s="194"/>
      <c r="EX66" s="194"/>
      <c r="EY66" s="194"/>
      <c r="EZ66" s="194"/>
      <c r="FA66" s="194"/>
      <c r="FB66" s="194"/>
      <c r="FC66" s="194"/>
      <c r="FD66" s="194"/>
      <c r="FE66" s="194"/>
      <c r="FF66" s="194"/>
      <c r="FG66" s="194"/>
      <c r="FH66" s="194"/>
      <c r="FI66" s="194"/>
      <c r="FJ66" s="194"/>
      <c r="FK66" s="194"/>
      <c r="FL66" s="194"/>
      <c r="FM66" s="194"/>
      <c r="FN66" s="194"/>
      <c r="FO66" s="194"/>
      <c r="FP66" s="194"/>
      <c r="FQ66" s="194"/>
      <c r="FR66" s="194"/>
      <c r="FS66" s="194"/>
      <c r="FT66" s="194"/>
      <c r="FU66" s="194"/>
      <c r="FV66" s="194"/>
      <c r="FW66" s="194"/>
      <c r="FX66" s="194"/>
      <c r="FY66" s="194"/>
      <c r="FZ66" s="194"/>
      <c r="GA66" s="194"/>
      <c r="GB66" s="194"/>
      <c r="GC66" s="194"/>
      <c r="GD66" s="194"/>
      <c r="GE66" s="194"/>
      <c r="GF66" s="194"/>
      <c r="GG66" s="194"/>
      <c r="GH66" s="194"/>
      <c r="GI66" s="194"/>
      <c r="GJ66" s="194"/>
      <c r="GK66" s="194"/>
      <c r="GL66" s="194"/>
      <c r="GM66" s="194"/>
      <c r="GN66" s="194"/>
      <c r="GO66" s="194"/>
      <c r="GP66" s="194"/>
      <c r="GQ66" s="194"/>
      <c r="GR66" s="194"/>
      <c r="GS66" s="194"/>
      <c r="GT66" s="194"/>
      <c r="GU66" s="194"/>
      <c r="GV66" s="194"/>
      <c r="GW66" s="194"/>
      <c r="GX66" s="194"/>
      <c r="GY66" s="194"/>
      <c r="GZ66" s="194"/>
      <c r="HA66" s="194"/>
      <c r="HB66" s="194"/>
      <c r="HC66" s="194"/>
      <c r="HD66" s="194"/>
      <c r="HE66" s="194"/>
      <c r="HF66" s="194"/>
      <c r="HG66" s="194"/>
      <c r="HH66" s="194"/>
      <c r="HI66" s="194"/>
      <c r="HJ66" s="194"/>
      <c r="HK66" s="194"/>
      <c r="HL66" s="194"/>
      <c r="HM66" s="194"/>
      <c r="HN66" s="194"/>
      <c r="HO66" s="194"/>
      <c r="HP66" s="194"/>
      <c r="HQ66" s="194"/>
      <c r="HR66" s="194"/>
      <c r="HS66" s="194"/>
      <c r="HT66" s="194"/>
      <c r="HU66" s="194"/>
      <c r="HV66" s="194"/>
      <c r="HW66" s="194"/>
      <c r="HX66" s="194"/>
      <c r="HY66" s="194"/>
      <c r="HZ66" s="194"/>
      <c r="IA66" s="194"/>
      <c r="IB66" s="194"/>
      <c r="IC66" s="194"/>
      <c r="ID66" s="194"/>
      <c r="IE66" s="194"/>
      <c r="IF66" s="194"/>
      <c r="IG66" s="194"/>
      <c r="IH66" s="194"/>
      <c r="II66" s="194"/>
      <c r="IJ66" s="194"/>
      <c r="IK66" s="194"/>
      <c r="IL66" s="194"/>
      <c r="IM66" s="194"/>
      <c r="IN66" s="194"/>
      <c r="IO66" s="194"/>
      <c r="IP66" s="194"/>
      <c r="IQ66" s="194"/>
      <c r="IR66" s="194"/>
      <c r="IS66" s="194"/>
    </row>
    <row r="67" spans="1:253" ht="3.75" customHeight="1">
      <c r="A67" s="195"/>
      <c r="B67" s="283"/>
      <c r="C67" s="203"/>
      <c r="D67" s="202"/>
      <c r="E67" s="202"/>
      <c r="F67" s="239"/>
      <c r="G67" s="274"/>
      <c r="H67" s="219"/>
      <c r="I67" s="198"/>
      <c r="J67" s="202"/>
      <c r="K67" s="202"/>
      <c r="L67" s="202"/>
      <c r="M67" s="198"/>
      <c r="N67" s="223"/>
      <c r="O67" s="282"/>
      <c r="P67" s="246"/>
      <c r="Q67" s="247"/>
      <c r="R67" s="228"/>
      <c r="S67" s="228"/>
      <c r="T67" s="228"/>
      <c r="U67" s="228"/>
      <c r="V67" s="193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194"/>
      <c r="CZ67" s="194"/>
      <c r="DA67" s="194"/>
      <c r="DB67" s="194"/>
      <c r="DC67" s="194"/>
      <c r="DD67" s="194"/>
      <c r="DE67" s="194"/>
      <c r="DF67" s="194"/>
      <c r="DG67" s="194"/>
      <c r="DH67" s="194"/>
      <c r="DI67" s="194"/>
      <c r="DJ67" s="194"/>
      <c r="DK67" s="194"/>
      <c r="DL67" s="194"/>
      <c r="DM67" s="194"/>
      <c r="DN67" s="194"/>
      <c r="DO67" s="194"/>
      <c r="DP67" s="194"/>
      <c r="DQ67" s="194"/>
      <c r="DR67" s="194"/>
      <c r="DS67" s="194"/>
      <c r="DT67" s="194"/>
      <c r="DU67" s="194"/>
      <c r="DV67" s="194"/>
      <c r="DW67" s="194"/>
      <c r="DX67" s="194"/>
      <c r="DY67" s="194"/>
      <c r="DZ67" s="194"/>
      <c r="EA67" s="194"/>
      <c r="EB67" s="194"/>
      <c r="EC67" s="194"/>
      <c r="ED67" s="194"/>
      <c r="EE67" s="194"/>
      <c r="EF67" s="194"/>
      <c r="EG67" s="194"/>
      <c r="EH67" s="194"/>
      <c r="EI67" s="194"/>
      <c r="EJ67" s="194"/>
      <c r="EK67" s="194"/>
      <c r="EL67" s="194"/>
      <c r="EM67" s="194"/>
      <c r="EN67" s="194"/>
      <c r="EO67" s="194"/>
      <c r="EP67" s="194"/>
      <c r="EQ67" s="194"/>
      <c r="ER67" s="194"/>
      <c r="ES67" s="194"/>
      <c r="ET67" s="194"/>
      <c r="EU67" s="194"/>
      <c r="EV67" s="194"/>
      <c r="EW67" s="194"/>
      <c r="EX67" s="194"/>
      <c r="EY67" s="194"/>
      <c r="EZ67" s="194"/>
      <c r="FA67" s="194"/>
      <c r="FB67" s="194"/>
      <c r="FC67" s="194"/>
      <c r="FD67" s="194"/>
      <c r="FE67" s="194"/>
      <c r="FF67" s="194"/>
      <c r="FG67" s="194"/>
      <c r="FH67" s="194"/>
      <c r="FI67" s="194"/>
      <c r="FJ67" s="194"/>
      <c r="FK67" s="194"/>
      <c r="FL67" s="194"/>
      <c r="FM67" s="194"/>
      <c r="FN67" s="194"/>
      <c r="FO67" s="194"/>
      <c r="FP67" s="194"/>
      <c r="FQ67" s="194"/>
      <c r="FR67" s="194"/>
      <c r="FS67" s="194"/>
      <c r="FT67" s="194"/>
      <c r="FU67" s="194"/>
      <c r="FV67" s="194"/>
      <c r="FW67" s="194"/>
      <c r="FX67" s="194"/>
      <c r="FY67" s="194"/>
      <c r="FZ67" s="194"/>
      <c r="GA67" s="194"/>
      <c r="GB67" s="194"/>
      <c r="GC67" s="194"/>
      <c r="GD67" s="194"/>
      <c r="GE67" s="194"/>
      <c r="GF67" s="194"/>
      <c r="GG67" s="194"/>
      <c r="GH67" s="194"/>
      <c r="GI67" s="194"/>
      <c r="GJ67" s="194"/>
      <c r="GK67" s="194"/>
      <c r="GL67" s="194"/>
      <c r="GM67" s="194"/>
      <c r="GN67" s="194"/>
      <c r="GO67" s="194"/>
      <c r="GP67" s="194"/>
      <c r="GQ67" s="194"/>
      <c r="GR67" s="194"/>
      <c r="GS67" s="194"/>
      <c r="GT67" s="194"/>
      <c r="GU67" s="194"/>
      <c r="GV67" s="194"/>
      <c r="GW67" s="194"/>
      <c r="GX67" s="194"/>
      <c r="GY67" s="194"/>
      <c r="GZ67" s="194"/>
      <c r="HA67" s="194"/>
      <c r="HB67" s="194"/>
      <c r="HC67" s="194"/>
      <c r="HD67" s="194"/>
      <c r="HE67" s="194"/>
      <c r="HF67" s="194"/>
      <c r="HG67" s="194"/>
      <c r="HH67" s="194"/>
      <c r="HI67" s="194"/>
      <c r="HJ67" s="194"/>
      <c r="HK67" s="194"/>
      <c r="HL67" s="194"/>
      <c r="HM67" s="194"/>
      <c r="HN67" s="194"/>
      <c r="HO67" s="194"/>
      <c r="HP67" s="194"/>
      <c r="HQ67" s="194"/>
      <c r="HR67" s="194"/>
      <c r="HS67" s="194"/>
      <c r="HT67" s="194"/>
      <c r="HU67" s="194"/>
      <c r="HV67" s="194"/>
      <c r="HW67" s="194"/>
      <c r="HX67" s="194"/>
      <c r="HY67" s="194"/>
      <c r="HZ67" s="194"/>
      <c r="IA67" s="194"/>
      <c r="IB67" s="194"/>
      <c r="IC67" s="194"/>
      <c r="ID67" s="194"/>
      <c r="IE67" s="194"/>
      <c r="IF67" s="194"/>
      <c r="IG67" s="194"/>
      <c r="IH67" s="194"/>
      <c r="II67" s="194"/>
      <c r="IJ67" s="194"/>
      <c r="IK67" s="194"/>
      <c r="IL67" s="194"/>
      <c r="IM67" s="194"/>
      <c r="IN67" s="194"/>
      <c r="IO67" s="194"/>
      <c r="IP67" s="194"/>
      <c r="IQ67" s="194"/>
      <c r="IR67" s="194"/>
      <c r="IS67" s="194"/>
    </row>
    <row r="68" spans="1:253" ht="3.75" customHeight="1">
      <c r="A68" s="195"/>
      <c r="B68" s="283"/>
      <c r="C68" s="203"/>
      <c r="D68" s="202"/>
      <c r="E68" s="202"/>
      <c r="F68" s="239"/>
      <c r="G68" s="274"/>
      <c r="H68" s="219"/>
      <c r="I68" s="198"/>
      <c r="J68" s="202"/>
      <c r="K68" s="202"/>
      <c r="L68" s="202"/>
      <c r="M68" s="198"/>
      <c r="N68" s="223"/>
      <c r="O68" s="282"/>
      <c r="P68" s="246"/>
      <c r="Q68" s="247"/>
      <c r="R68" s="228"/>
      <c r="S68" s="228"/>
      <c r="T68" s="228"/>
      <c r="U68" s="228"/>
      <c r="V68" s="193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  <c r="CW68" s="194"/>
      <c r="CX68" s="194"/>
      <c r="CY68" s="194"/>
      <c r="CZ68" s="194"/>
      <c r="DA68" s="194"/>
      <c r="DB68" s="194"/>
      <c r="DC68" s="194"/>
      <c r="DD68" s="194"/>
      <c r="DE68" s="194"/>
      <c r="DF68" s="194"/>
      <c r="DG68" s="194"/>
      <c r="DH68" s="194"/>
      <c r="DI68" s="194"/>
      <c r="DJ68" s="194"/>
      <c r="DK68" s="194"/>
      <c r="DL68" s="194"/>
      <c r="DM68" s="194"/>
      <c r="DN68" s="194"/>
      <c r="DO68" s="194"/>
      <c r="DP68" s="194"/>
      <c r="DQ68" s="194"/>
      <c r="DR68" s="194"/>
      <c r="DS68" s="194"/>
      <c r="DT68" s="194"/>
      <c r="DU68" s="194"/>
      <c r="DV68" s="194"/>
      <c r="DW68" s="194"/>
      <c r="DX68" s="194"/>
      <c r="DY68" s="194"/>
      <c r="DZ68" s="194"/>
      <c r="EA68" s="194"/>
      <c r="EB68" s="194"/>
      <c r="EC68" s="194"/>
      <c r="ED68" s="194"/>
      <c r="EE68" s="194"/>
      <c r="EF68" s="194"/>
      <c r="EG68" s="194"/>
      <c r="EH68" s="194"/>
      <c r="EI68" s="194"/>
      <c r="EJ68" s="194"/>
      <c r="EK68" s="194"/>
      <c r="EL68" s="194"/>
      <c r="EM68" s="194"/>
      <c r="EN68" s="194"/>
      <c r="EO68" s="194"/>
      <c r="EP68" s="194"/>
      <c r="EQ68" s="194"/>
      <c r="ER68" s="194"/>
      <c r="ES68" s="194"/>
      <c r="ET68" s="194"/>
      <c r="EU68" s="194"/>
      <c r="EV68" s="194"/>
      <c r="EW68" s="194"/>
      <c r="EX68" s="194"/>
      <c r="EY68" s="194"/>
      <c r="EZ68" s="194"/>
      <c r="FA68" s="194"/>
      <c r="FB68" s="194"/>
      <c r="FC68" s="194"/>
      <c r="FD68" s="194"/>
      <c r="FE68" s="194"/>
      <c r="FF68" s="194"/>
      <c r="FG68" s="194"/>
      <c r="FH68" s="194"/>
      <c r="FI68" s="194"/>
      <c r="FJ68" s="194"/>
      <c r="FK68" s="194"/>
      <c r="FL68" s="194"/>
      <c r="FM68" s="194"/>
      <c r="FN68" s="194"/>
      <c r="FO68" s="194"/>
      <c r="FP68" s="194"/>
      <c r="FQ68" s="194"/>
      <c r="FR68" s="194"/>
      <c r="FS68" s="194"/>
      <c r="FT68" s="194"/>
      <c r="FU68" s="194"/>
      <c r="FV68" s="194"/>
      <c r="FW68" s="194"/>
      <c r="FX68" s="194"/>
      <c r="FY68" s="194"/>
      <c r="FZ68" s="194"/>
      <c r="GA68" s="194"/>
      <c r="GB68" s="194"/>
      <c r="GC68" s="194"/>
      <c r="GD68" s="194"/>
      <c r="GE68" s="194"/>
      <c r="GF68" s="194"/>
      <c r="GG68" s="194"/>
      <c r="GH68" s="194"/>
      <c r="GI68" s="194"/>
      <c r="GJ68" s="194"/>
      <c r="GK68" s="194"/>
      <c r="GL68" s="194"/>
      <c r="GM68" s="194"/>
      <c r="GN68" s="194"/>
      <c r="GO68" s="194"/>
      <c r="GP68" s="194"/>
      <c r="GQ68" s="194"/>
      <c r="GR68" s="194"/>
      <c r="GS68" s="194"/>
      <c r="GT68" s="194"/>
      <c r="GU68" s="194"/>
      <c r="GV68" s="194"/>
      <c r="GW68" s="194"/>
      <c r="GX68" s="194"/>
      <c r="GY68" s="194"/>
      <c r="GZ68" s="194"/>
      <c r="HA68" s="194"/>
      <c r="HB68" s="194"/>
      <c r="HC68" s="194"/>
      <c r="HD68" s="194"/>
      <c r="HE68" s="194"/>
      <c r="HF68" s="194"/>
      <c r="HG68" s="194"/>
      <c r="HH68" s="194"/>
      <c r="HI68" s="194"/>
      <c r="HJ68" s="194"/>
      <c r="HK68" s="194"/>
      <c r="HL68" s="194"/>
      <c r="HM68" s="194"/>
      <c r="HN68" s="194"/>
      <c r="HO68" s="194"/>
      <c r="HP68" s="194"/>
      <c r="HQ68" s="194"/>
      <c r="HR68" s="194"/>
      <c r="HS68" s="194"/>
      <c r="HT68" s="194"/>
      <c r="HU68" s="194"/>
      <c r="HV68" s="194"/>
      <c r="HW68" s="194"/>
      <c r="HX68" s="194"/>
      <c r="HY68" s="194"/>
      <c r="HZ68" s="194"/>
      <c r="IA68" s="194"/>
      <c r="IB68" s="194"/>
      <c r="IC68" s="194"/>
      <c r="ID68" s="194"/>
      <c r="IE68" s="194"/>
      <c r="IF68" s="194"/>
      <c r="IG68" s="194"/>
      <c r="IH68" s="194"/>
      <c r="II68" s="194"/>
      <c r="IJ68" s="194"/>
      <c r="IK68" s="194"/>
      <c r="IL68" s="194"/>
      <c r="IM68" s="194"/>
      <c r="IN68" s="194"/>
      <c r="IO68" s="194"/>
      <c r="IP68" s="194"/>
      <c r="IQ68" s="194"/>
      <c r="IR68" s="194"/>
      <c r="IS68" s="194"/>
    </row>
    <row r="69" spans="1:253" ht="18">
      <c r="A69" s="195" t="s">
        <v>260</v>
      </c>
      <c r="B69" s="283" t="s">
        <v>280</v>
      </c>
      <c r="C69" s="197">
        <v>2</v>
      </c>
      <c r="D69" s="198"/>
      <c r="E69" s="198"/>
      <c r="F69" s="236"/>
      <c r="G69" s="274">
        <v>5.5</v>
      </c>
      <c r="H69" s="219">
        <v>165</v>
      </c>
      <c r="I69" s="198">
        <v>72</v>
      </c>
      <c r="J69" s="202">
        <v>18</v>
      </c>
      <c r="K69" s="202">
        <v>18</v>
      </c>
      <c r="L69" s="202"/>
      <c r="M69" s="198">
        <v>93</v>
      </c>
      <c r="N69" s="223"/>
      <c r="O69" s="282">
        <v>4</v>
      </c>
      <c r="P69" s="246"/>
      <c r="Q69" s="247">
        <v>4</v>
      </c>
      <c r="R69" s="228"/>
      <c r="S69" s="228"/>
      <c r="T69" s="228"/>
      <c r="U69" s="228"/>
      <c r="V69" s="193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  <c r="CW69" s="194"/>
      <c r="CX69" s="194"/>
      <c r="CY69" s="194"/>
      <c r="CZ69" s="194"/>
      <c r="DA69" s="194"/>
      <c r="DB69" s="194"/>
      <c r="DC69" s="194"/>
      <c r="DD69" s="194"/>
      <c r="DE69" s="194"/>
      <c r="DF69" s="194"/>
      <c r="DG69" s="194"/>
      <c r="DH69" s="194"/>
      <c r="DI69" s="194"/>
      <c r="DJ69" s="194"/>
      <c r="DK69" s="194"/>
      <c r="DL69" s="194"/>
      <c r="DM69" s="194"/>
      <c r="DN69" s="194"/>
      <c r="DO69" s="194"/>
      <c r="DP69" s="194"/>
      <c r="DQ69" s="194"/>
      <c r="DR69" s="194"/>
      <c r="DS69" s="194"/>
      <c r="DT69" s="194"/>
      <c r="DU69" s="194"/>
      <c r="DV69" s="194"/>
      <c r="DW69" s="194"/>
      <c r="DX69" s="194"/>
      <c r="DY69" s="194"/>
      <c r="DZ69" s="194"/>
      <c r="EA69" s="194"/>
      <c r="EB69" s="194"/>
      <c r="EC69" s="194"/>
      <c r="ED69" s="194"/>
      <c r="EE69" s="194"/>
      <c r="EF69" s="194"/>
      <c r="EG69" s="194"/>
      <c r="EH69" s="194"/>
      <c r="EI69" s="194"/>
      <c r="EJ69" s="194"/>
      <c r="EK69" s="194"/>
      <c r="EL69" s="194"/>
      <c r="EM69" s="194"/>
      <c r="EN69" s="194"/>
      <c r="EO69" s="194"/>
      <c r="EP69" s="194"/>
      <c r="EQ69" s="194"/>
      <c r="ER69" s="194"/>
      <c r="ES69" s="194"/>
      <c r="ET69" s="194"/>
      <c r="EU69" s="194"/>
      <c r="EV69" s="194"/>
      <c r="EW69" s="194"/>
      <c r="EX69" s="194"/>
      <c r="EY69" s="194"/>
      <c r="EZ69" s="194"/>
      <c r="FA69" s="194"/>
      <c r="FB69" s="194"/>
      <c r="FC69" s="194"/>
      <c r="FD69" s="194"/>
      <c r="FE69" s="194"/>
      <c r="FF69" s="194"/>
      <c r="FG69" s="194"/>
      <c r="FH69" s="194"/>
      <c r="FI69" s="194"/>
      <c r="FJ69" s="194"/>
      <c r="FK69" s="194"/>
      <c r="FL69" s="194"/>
      <c r="FM69" s="194"/>
      <c r="FN69" s="194"/>
      <c r="FO69" s="194"/>
      <c r="FP69" s="194"/>
      <c r="FQ69" s="194"/>
      <c r="FR69" s="194"/>
      <c r="FS69" s="194"/>
      <c r="FT69" s="194"/>
      <c r="FU69" s="194"/>
      <c r="FV69" s="194"/>
      <c r="FW69" s="194"/>
      <c r="FX69" s="194"/>
      <c r="FY69" s="194"/>
      <c r="FZ69" s="194"/>
      <c r="GA69" s="194"/>
      <c r="GB69" s="194"/>
      <c r="GC69" s="194"/>
      <c r="GD69" s="194"/>
      <c r="GE69" s="194"/>
      <c r="GF69" s="194"/>
      <c r="GG69" s="194"/>
      <c r="GH69" s="194"/>
      <c r="GI69" s="194"/>
      <c r="GJ69" s="194"/>
      <c r="GK69" s="194"/>
      <c r="GL69" s="194"/>
      <c r="GM69" s="194"/>
      <c r="GN69" s="194"/>
      <c r="GO69" s="194"/>
      <c r="GP69" s="194"/>
      <c r="GQ69" s="194"/>
      <c r="GR69" s="194"/>
      <c r="GS69" s="194"/>
      <c r="GT69" s="194"/>
      <c r="GU69" s="194"/>
      <c r="GV69" s="194"/>
      <c r="GW69" s="194"/>
      <c r="GX69" s="194"/>
      <c r="GY69" s="194"/>
      <c r="GZ69" s="194"/>
      <c r="HA69" s="194"/>
      <c r="HB69" s="194"/>
      <c r="HC69" s="194"/>
      <c r="HD69" s="194"/>
      <c r="HE69" s="194"/>
      <c r="HF69" s="194"/>
      <c r="HG69" s="194"/>
      <c r="HH69" s="194"/>
      <c r="HI69" s="194"/>
      <c r="HJ69" s="194"/>
      <c r="HK69" s="194"/>
      <c r="HL69" s="194"/>
      <c r="HM69" s="194"/>
      <c r="HN69" s="194"/>
      <c r="HO69" s="194"/>
      <c r="HP69" s="194"/>
      <c r="HQ69" s="194"/>
      <c r="HR69" s="194"/>
      <c r="HS69" s="194"/>
      <c r="HT69" s="194"/>
      <c r="HU69" s="194"/>
      <c r="HV69" s="194"/>
      <c r="HW69" s="194"/>
      <c r="HX69" s="194"/>
      <c r="HY69" s="194"/>
      <c r="HZ69" s="194"/>
      <c r="IA69" s="194"/>
      <c r="IB69" s="194"/>
      <c r="IC69" s="194"/>
      <c r="ID69" s="194"/>
      <c r="IE69" s="194"/>
      <c r="IF69" s="194"/>
      <c r="IG69" s="194"/>
      <c r="IH69" s="194"/>
      <c r="II69" s="194"/>
      <c r="IJ69" s="194"/>
      <c r="IK69" s="194"/>
      <c r="IL69" s="194"/>
      <c r="IM69" s="194"/>
      <c r="IN69" s="194"/>
      <c r="IO69" s="194"/>
      <c r="IP69" s="194"/>
      <c r="IQ69" s="194"/>
      <c r="IR69" s="194"/>
      <c r="IS69" s="194"/>
    </row>
    <row r="70" spans="1:253" ht="4.5" customHeight="1">
      <c r="A70" s="195"/>
      <c r="B70" s="283"/>
      <c r="C70" s="219"/>
      <c r="D70" s="198"/>
      <c r="E70" s="198"/>
      <c r="F70" s="258"/>
      <c r="G70" s="274"/>
      <c r="H70" s="219"/>
      <c r="I70" s="198"/>
      <c r="J70" s="202"/>
      <c r="K70" s="202"/>
      <c r="L70" s="202"/>
      <c r="M70" s="198"/>
      <c r="N70" s="223"/>
      <c r="O70" s="282"/>
      <c r="P70" s="246"/>
      <c r="Q70" s="247"/>
      <c r="R70" s="228"/>
      <c r="S70" s="228"/>
      <c r="T70" s="228"/>
      <c r="U70" s="228"/>
      <c r="V70" s="193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194"/>
      <c r="CZ70" s="194"/>
      <c r="DA70" s="194"/>
      <c r="DB70" s="194"/>
      <c r="DC70" s="194"/>
      <c r="DD70" s="194"/>
      <c r="DE70" s="194"/>
      <c r="DF70" s="194"/>
      <c r="DG70" s="194"/>
      <c r="DH70" s="194"/>
      <c r="DI70" s="194"/>
      <c r="DJ70" s="194"/>
      <c r="DK70" s="194"/>
      <c r="DL70" s="194"/>
      <c r="DM70" s="194"/>
      <c r="DN70" s="194"/>
      <c r="DO70" s="194"/>
      <c r="DP70" s="194"/>
      <c r="DQ70" s="194"/>
      <c r="DR70" s="194"/>
      <c r="DS70" s="194"/>
      <c r="DT70" s="194"/>
      <c r="DU70" s="194"/>
      <c r="DV70" s="194"/>
      <c r="DW70" s="194"/>
      <c r="DX70" s="194"/>
      <c r="DY70" s="194"/>
      <c r="DZ70" s="194"/>
      <c r="EA70" s="194"/>
      <c r="EB70" s="194"/>
      <c r="EC70" s="194"/>
      <c r="ED70" s="194"/>
      <c r="EE70" s="194"/>
      <c r="EF70" s="194"/>
      <c r="EG70" s="194"/>
      <c r="EH70" s="194"/>
      <c r="EI70" s="194"/>
      <c r="EJ70" s="194"/>
      <c r="EK70" s="194"/>
      <c r="EL70" s="194"/>
      <c r="EM70" s="194"/>
      <c r="EN70" s="194"/>
      <c r="EO70" s="194"/>
      <c r="EP70" s="194"/>
      <c r="EQ70" s="194"/>
      <c r="ER70" s="194"/>
      <c r="ES70" s="194"/>
      <c r="ET70" s="194"/>
      <c r="EU70" s="194"/>
      <c r="EV70" s="194"/>
      <c r="EW70" s="194"/>
      <c r="EX70" s="194"/>
      <c r="EY70" s="194"/>
      <c r="EZ70" s="194"/>
      <c r="FA70" s="194"/>
      <c r="FB70" s="194"/>
      <c r="FC70" s="194"/>
      <c r="FD70" s="194"/>
      <c r="FE70" s="194"/>
      <c r="FF70" s="194"/>
      <c r="FG70" s="194"/>
      <c r="FH70" s="194"/>
      <c r="FI70" s="194"/>
      <c r="FJ70" s="194"/>
      <c r="FK70" s="194"/>
      <c r="FL70" s="194"/>
      <c r="FM70" s="194"/>
      <c r="FN70" s="194"/>
      <c r="FO70" s="194"/>
      <c r="FP70" s="194"/>
      <c r="FQ70" s="194"/>
      <c r="FR70" s="194"/>
      <c r="FS70" s="194"/>
      <c r="FT70" s="194"/>
      <c r="FU70" s="194"/>
      <c r="FV70" s="194"/>
      <c r="FW70" s="194"/>
      <c r="FX70" s="194"/>
      <c r="FY70" s="194"/>
      <c r="FZ70" s="194"/>
      <c r="GA70" s="194"/>
      <c r="GB70" s="194"/>
      <c r="GC70" s="194"/>
      <c r="GD70" s="194"/>
      <c r="GE70" s="194"/>
      <c r="GF70" s="194"/>
      <c r="GG70" s="194"/>
      <c r="GH70" s="194"/>
      <c r="GI70" s="194"/>
      <c r="GJ70" s="194"/>
      <c r="GK70" s="194"/>
      <c r="GL70" s="194"/>
      <c r="GM70" s="194"/>
      <c r="GN70" s="194"/>
      <c r="GO70" s="194"/>
      <c r="GP70" s="194"/>
      <c r="GQ70" s="194"/>
      <c r="GR70" s="194"/>
      <c r="GS70" s="194"/>
      <c r="GT70" s="194"/>
      <c r="GU70" s="194"/>
      <c r="GV70" s="194"/>
      <c r="GW70" s="194"/>
      <c r="GX70" s="194"/>
      <c r="GY70" s="194"/>
      <c r="GZ70" s="194"/>
      <c r="HA70" s="194"/>
      <c r="HB70" s="194"/>
      <c r="HC70" s="194"/>
      <c r="HD70" s="194"/>
      <c r="HE70" s="194"/>
      <c r="HF70" s="194"/>
      <c r="HG70" s="194"/>
      <c r="HH70" s="194"/>
      <c r="HI70" s="194"/>
      <c r="HJ70" s="194"/>
      <c r="HK70" s="194"/>
      <c r="HL70" s="194"/>
      <c r="HM70" s="194"/>
      <c r="HN70" s="194"/>
      <c r="HO70" s="194"/>
      <c r="HP70" s="194"/>
      <c r="HQ70" s="194"/>
      <c r="HR70" s="194"/>
      <c r="HS70" s="194"/>
      <c r="HT70" s="194"/>
      <c r="HU70" s="194"/>
      <c r="HV70" s="194"/>
      <c r="HW70" s="194"/>
      <c r="HX70" s="194"/>
      <c r="HY70" s="194"/>
      <c r="HZ70" s="194"/>
      <c r="IA70" s="194"/>
      <c r="IB70" s="194"/>
      <c r="IC70" s="194"/>
      <c r="ID70" s="194"/>
      <c r="IE70" s="194"/>
      <c r="IF70" s="194"/>
      <c r="IG70" s="194"/>
      <c r="IH70" s="194"/>
      <c r="II70" s="194"/>
      <c r="IJ70" s="194"/>
      <c r="IK70" s="194"/>
      <c r="IL70" s="194"/>
      <c r="IM70" s="194"/>
      <c r="IN70" s="194"/>
      <c r="IO70" s="194"/>
      <c r="IP70" s="194"/>
      <c r="IQ70" s="194"/>
      <c r="IR70" s="194"/>
      <c r="IS70" s="194"/>
    </row>
    <row r="71" spans="1:253" ht="6" customHeight="1">
      <c r="A71" s="195"/>
      <c r="B71" s="283"/>
      <c r="C71" s="219"/>
      <c r="D71" s="198"/>
      <c r="E71" s="198"/>
      <c r="F71" s="258"/>
      <c r="G71" s="274"/>
      <c r="H71" s="219"/>
      <c r="I71" s="198"/>
      <c r="J71" s="202"/>
      <c r="K71" s="202"/>
      <c r="L71" s="202"/>
      <c r="M71" s="198"/>
      <c r="N71" s="223"/>
      <c r="O71" s="282"/>
      <c r="P71" s="246"/>
      <c r="Q71" s="247"/>
      <c r="R71" s="228"/>
      <c r="S71" s="228"/>
      <c r="T71" s="228"/>
      <c r="U71" s="228"/>
      <c r="V71" s="193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194"/>
      <c r="CW71" s="194"/>
      <c r="CX71" s="194"/>
      <c r="CY71" s="194"/>
      <c r="CZ71" s="194"/>
      <c r="DA71" s="194"/>
      <c r="DB71" s="194"/>
      <c r="DC71" s="194"/>
      <c r="DD71" s="194"/>
      <c r="DE71" s="194"/>
      <c r="DF71" s="194"/>
      <c r="DG71" s="194"/>
      <c r="DH71" s="194"/>
      <c r="DI71" s="194"/>
      <c r="DJ71" s="194"/>
      <c r="DK71" s="194"/>
      <c r="DL71" s="194"/>
      <c r="DM71" s="194"/>
      <c r="DN71" s="194"/>
      <c r="DO71" s="194"/>
      <c r="DP71" s="194"/>
      <c r="DQ71" s="194"/>
      <c r="DR71" s="194"/>
      <c r="DS71" s="194"/>
      <c r="DT71" s="194"/>
      <c r="DU71" s="194"/>
      <c r="DV71" s="194"/>
      <c r="DW71" s="194"/>
      <c r="DX71" s="194"/>
      <c r="DY71" s="194"/>
      <c r="DZ71" s="194"/>
      <c r="EA71" s="194"/>
      <c r="EB71" s="194"/>
      <c r="EC71" s="194"/>
      <c r="ED71" s="194"/>
      <c r="EE71" s="194"/>
      <c r="EF71" s="194"/>
      <c r="EG71" s="194"/>
      <c r="EH71" s="194"/>
      <c r="EI71" s="194"/>
      <c r="EJ71" s="194"/>
      <c r="EK71" s="194"/>
      <c r="EL71" s="194"/>
      <c r="EM71" s="194"/>
      <c r="EN71" s="194"/>
      <c r="EO71" s="194"/>
      <c r="EP71" s="194"/>
      <c r="EQ71" s="194"/>
      <c r="ER71" s="194"/>
      <c r="ES71" s="194"/>
      <c r="ET71" s="194"/>
      <c r="EU71" s="194"/>
      <c r="EV71" s="194"/>
      <c r="EW71" s="194"/>
      <c r="EX71" s="194"/>
      <c r="EY71" s="194"/>
      <c r="EZ71" s="194"/>
      <c r="FA71" s="194"/>
      <c r="FB71" s="194"/>
      <c r="FC71" s="194"/>
      <c r="FD71" s="194"/>
      <c r="FE71" s="194"/>
      <c r="FF71" s="194"/>
      <c r="FG71" s="194"/>
      <c r="FH71" s="194"/>
      <c r="FI71" s="194"/>
      <c r="FJ71" s="194"/>
      <c r="FK71" s="194"/>
      <c r="FL71" s="194"/>
      <c r="FM71" s="194"/>
      <c r="FN71" s="194"/>
      <c r="FO71" s="194"/>
      <c r="FP71" s="194"/>
      <c r="FQ71" s="194"/>
      <c r="FR71" s="194"/>
      <c r="FS71" s="194"/>
      <c r="FT71" s="194"/>
      <c r="FU71" s="194"/>
      <c r="FV71" s="194"/>
      <c r="FW71" s="194"/>
      <c r="FX71" s="194"/>
      <c r="FY71" s="194"/>
      <c r="FZ71" s="194"/>
      <c r="GA71" s="194"/>
      <c r="GB71" s="194"/>
      <c r="GC71" s="194"/>
      <c r="GD71" s="194"/>
      <c r="GE71" s="194"/>
      <c r="GF71" s="194"/>
      <c r="GG71" s="194"/>
      <c r="GH71" s="194"/>
      <c r="GI71" s="194"/>
      <c r="GJ71" s="194"/>
      <c r="GK71" s="194"/>
      <c r="GL71" s="194"/>
      <c r="GM71" s="194"/>
      <c r="GN71" s="194"/>
      <c r="GO71" s="194"/>
      <c r="GP71" s="194"/>
      <c r="GQ71" s="194"/>
      <c r="GR71" s="194"/>
      <c r="GS71" s="194"/>
      <c r="GT71" s="194"/>
      <c r="GU71" s="194"/>
      <c r="GV71" s="194"/>
      <c r="GW71" s="194"/>
      <c r="GX71" s="194"/>
      <c r="GY71" s="194"/>
      <c r="GZ71" s="194"/>
      <c r="HA71" s="194"/>
      <c r="HB71" s="194"/>
      <c r="HC71" s="194"/>
      <c r="HD71" s="194"/>
      <c r="HE71" s="194"/>
      <c r="HF71" s="194"/>
      <c r="HG71" s="194"/>
      <c r="HH71" s="194"/>
      <c r="HI71" s="194"/>
      <c r="HJ71" s="194"/>
      <c r="HK71" s="194"/>
      <c r="HL71" s="194"/>
      <c r="HM71" s="194"/>
      <c r="HN71" s="194"/>
      <c r="HO71" s="194"/>
      <c r="HP71" s="194"/>
      <c r="HQ71" s="194"/>
      <c r="HR71" s="194"/>
      <c r="HS71" s="194"/>
      <c r="HT71" s="194"/>
      <c r="HU71" s="194"/>
      <c r="HV71" s="194"/>
      <c r="HW71" s="194"/>
      <c r="HX71" s="194"/>
      <c r="HY71" s="194"/>
      <c r="HZ71" s="194"/>
      <c r="IA71" s="194"/>
      <c r="IB71" s="194"/>
      <c r="IC71" s="194"/>
      <c r="ID71" s="194"/>
      <c r="IE71" s="194"/>
      <c r="IF71" s="194"/>
      <c r="IG71" s="194"/>
      <c r="IH71" s="194"/>
      <c r="II71" s="194"/>
      <c r="IJ71" s="194"/>
      <c r="IK71" s="194"/>
      <c r="IL71" s="194"/>
      <c r="IM71" s="194"/>
      <c r="IN71" s="194"/>
      <c r="IO71" s="194"/>
      <c r="IP71" s="194"/>
      <c r="IQ71" s="194"/>
      <c r="IR71" s="194"/>
      <c r="IS71" s="194"/>
    </row>
    <row r="72" spans="1:253" ht="18">
      <c r="A72" s="195" t="s">
        <v>261</v>
      </c>
      <c r="B72" s="147" t="s">
        <v>281</v>
      </c>
      <c r="C72" s="219">
        <v>2</v>
      </c>
      <c r="D72" s="198"/>
      <c r="E72" s="198"/>
      <c r="F72" s="258"/>
      <c r="G72" s="274">
        <v>5.5</v>
      </c>
      <c r="H72" s="219">
        <v>165</v>
      </c>
      <c r="I72" s="198">
        <v>72</v>
      </c>
      <c r="J72" s="202">
        <v>18</v>
      </c>
      <c r="K72" s="202">
        <v>18</v>
      </c>
      <c r="L72" s="198"/>
      <c r="M72" s="198">
        <v>93</v>
      </c>
      <c r="N72" s="285"/>
      <c r="O72" s="235">
        <v>4</v>
      </c>
      <c r="P72" s="258"/>
      <c r="Q72" s="247">
        <v>4</v>
      </c>
      <c r="R72" s="193"/>
      <c r="S72" s="193"/>
      <c r="T72" s="193"/>
      <c r="U72" s="193"/>
      <c r="V72" s="193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  <c r="CW72" s="194"/>
      <c r="CX72" s="194"/>
      <c r="CY72" s="194"/>
      <c r="CZ72" s="194"/>
      <c r="DA72" s="194"/>
      <c r="DB72" s="194"/>
      <c r="DC72" s="194"/>
      <c r="DD72" s="194"/>
      <c r="DE72" s="194"/>
      <c r="DF72" s="194"/>
      <c r="DG72" s="194"/>
      <c r="DH72" s="194"/>
      <c r="DI72" s="194"/>
      <c r="DJ72" s="194"/>
      <c r="DK72" s="194"/>
      <c r="DL72" s="194"/>
      <c r="DM72" s="194"/>
      <c r="DN72" s="194"/>
      <c r="DO72" s="194"/>
      <c r="DP72" s="194"/>
      <c r="DQ72" s="194"/>
      <c r="DR72" s="194"/>
      <c r="DS72" s="194"/>
      <c r="DT72" s="194"/>
      <c r="DU72" s="194"/>
      <c r="DV72" s="194"/>
      <c r="DW72" s="194"/>
      <c r="DX72" s="194"/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94"/>
      <c r="EL72" s="194"/>
      <c r="EM72" s="194"/>
      <c r="EN72" s="194"/>
      <c r="EO72" s="194"/>
      <c r="EP72" s="194"/>
      <c r="EQ72" s="194"/>
      <c r="ER72" s="194"/>
      <c r="ES72" s="194"/>
      <c r="ET72" s="194"/>
      <c r="EU72" s="194"/>
      <c r="EV72" s="194"/>
      <c r="EW72" s="194"/>
      <c r="EX72" s="194"/>
      <c r="EY72" s="194"/>
      <c r="EZ72" s="194"/>
      <c r="FA72" s="194"/>
      <c r="FB72" s="194"/>
      <c r="FC72" s="194"/>
      <c r="FD72" s="194"/>
      <c r="FE72" s="194"/>
      <c r="FF72" s="194"/>
      <c r="FG72" s="194"/>
      <c r="FH72" s="194"/>
      <c r="FI72" s="194"/>
      <c r="FJ72" s="194"/>
      <c r="FK72" s="194"/>
      <c r="FL72" s="194"/>
      <c r="FM72" s="194"/>
      <c r="FN72" s="194"/>
      <c r="FO72" s="194"/>
      <c r="FP72" s="194"/>
      <c r="FQ72" s="194"/>
      <c r="FR72" s="194"/>
      <c r="FS72" s="194"/>
      <c r="FT72" s="194"/>
      <c r="FU72" s="194"/>
      <c r="FV72" s="194"/>
      <c r="FW72" s="194"/>
      <c r="FX72" s="194"/>
      <c r="FY72" s="194"/>
      <c r="FZ72" s="194"/>
      <c r="GA72" s="194"/>
      <c r="GB72" s="194"/>
      <c r="GC72" s="194"/>
      <c r="GD72" s="194"/>
      <c r="GE72" s="194"/>
      <c r="GF72" s="194"/>
      <c r="GG72" s="194"/>
      <c r="GH72" s="194"/>
      <c r="GI72" s="194"/>
      <c r="GJ72" s="194"/>
      <c r="GK72" s="194"/>
      <c r="GL72" s="194"/>
      <c r="GM72" s="194"/>
      <c r="GN72" s="194"/>
      <c r="GO72" s="194"/>
      <c r="GP72" s="194"/>
      <c r="GQ72" s="194"/>
      <c r="GR72" s="194"/>
      <c r="GS72" s="194"/>
      <c r="GT72" s="194"/>
      <c r="GU72" s="194"/>
      <c r="GV72" s="194"/>
      <c r="GW72" s="194"/>
      <c r="GX72" s="194"/>
      <c r="GY72" s="194"/>
      <c r="GZ72" s="194"/>
      <c r="HA72" s="194"/>
      <c r="HB72" s="194"/>
      <c r="HC72" s="194"/>
      <c r="HD72" s="194"/>
      <c r="HE72" s="194"/>
      <c r="HF72" s="194"/>
      <c r="HG72" s="194"/>
      <c r="HH72" s="194"/>
      <c r="HI72" s="194"/>
      <c r="HJ72" s="194"/>
      <c r="HK72" s="194"/>
      <c r="HL72" s="194"/>
      <c r="HM72" s="194"/>
      <c r="HN72" s="194"/>
      <c r="HO72" s="194"/>
      <c r="HP72" s="194"/>
      <c r="HQ72" s="194"/>
      <c r="HR72" s="194"/>
      <c r="HS72" s="194"/>
      <c r="HT72" s="194"/>
      <c r="HU72" s="194"/>
      <c r="HV72" s="194"/>
      <c r="HW72" s="194"/>
      <c r="HX72" s="194"/>
      <c r="HY72" s="194"/>
      <c r="HZ72" s="194"/>
      <c r="IA72" s="194"/>
      <c r="IB72" s="194"/>
      <c r="IC72" s="194"/>
      <c r="ID72" s="194"/>
      <c r="IE72" s="194"/>
      <c r="IF72" s="194"/>
      <c r="IG72" s="194"/>
      <c r="IH72" s="194"/>
      <c r="II72" s="194"/>
      <c r="IJ72" s="194"/>
      <c r="IK72" s="194"/>
      <c r="IL72" s="194"/>
      <c r="IM72" s="194"/>
      <c r="IN72" s="194"/>
      <c r="IO72" s="194"/>
      <c r="IP72" s="194"/>
      <c r="IQ72" s="194"/>
      <c r="IR72" s="194"/>
      <c r="IS72" s="194"/>
    </row>
    <row r="73" spans="1:253" ht="18">
      <c r="A73" s="195"/>
      <c r="B73" s="287" t="s">
        <v>232</v>
      </c>
      <c r="C73" s="197">
        <v>2</v>
      </c>
      <c r="D73" s="198"/>
      <c r="E73" s="198"/>
      <c r="F73" s="236"/>
      <c r="G73" s="274">
        <v>5.5</v>
      </c>
      <c r="H73" s="219">
        <v>165</v>
      </c>
      <c r="I73" s="198">
        <v>72</v>
      </c>
      <c r="J73" s="202">
        <v>18</v>
      </c>
      <c r="K73" s="202"/>
      <c r="L73" s="202">
        <v>18</v>
      </c>
      <c r="M73" s="198">
        <v>93</v>
      </c>
      <c r="N73" s="223"/>
      <c r="O73" s="282">
        <v>4</v>
      </c>
      <c r="P73" s="246"/>
      <c r="Q73" s="247">
        <v>4</v>
      </c>
      <c r="R73" s="228"/>
      <c r="S73" s="228"/>
      <c r="T73" s="228"/>
      <c r="U73" s="228"/>
      <c r="V73" s="193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4"/>
      <c r="DP73" s="194"/>
      <c r="DQ73" s="194"/>
      <c r="DR73" s="194"/>
      <c r="DS73" s="194"/>
      <c r="DT73" s="194"/>
      <c r="DU73" s="194"/>
      <c r="DV73" s="194"/>
      <c r="DW73" s="194"/>
      <c r="DX73" s="194"/>
      <c r="DY73" s="194"/>
      <c r="DZ73" s="194"/>
      <c r="EA73" s="194"/>
      <c r="EB73" s="194"/>
      <c r="EC73" s="194"/>
      <c r="ED73" s="194"/>
      <c r="EE73" s="194"/>
      <c r="EF73" s="194"/>
      <c r="EG73" s="194"/>
      <c r="EH73" s="194"/>
      <c r="EI73" s="194"/>
      <c r="EJ73" s="194"/>
      <c r="EK73" s="194"/>
      <c r="EL73" s="194"/>
      <c r="EM73" s="194"/>
      <c r="EN73" s="194"/>
      <c r="EO73" s="194"/>
      <c r="EP73" s="194"/>
      <c r="EQ73" s="194"/>
      <c r="ER73" s="194"/>
      <c r="ES73" s="194"/>
      <c r="ET73" s="194"/>
      <c r="EU73" s="194"/>
      <c r="EV73" s="194"/>
      <c r="EW73" s="194"/>
      <c r="EX73" s="194"/>
      <c r="EY73" s="194"/>
      <c r="EZ73" s="194"/>
      <c r="FA73" s="194"/>
      <c r="FB73" s="194"/>
      <c r="FC73" s="194"/>
      <c r="FD73" s="194"/>
      <c r="FE73" s="194"/>
      <c r="FF73" s="194"/>
      <c r="FG73" s="194"/>
      <c r="FH73" s="194"/>
      <c r="FI73" s="194"/>
      <c r="FJ73" s="194"/>
      <c r="FK73" s="194"/>
      <c r="FL73" s="194"/>
      <c r="FM73" s="194"/>
      <c r="FN73" s="194"/>
      <c r="FO73" s="194"/>
      <c r="FP73" s="194"/>
      <c r="FQ73" s="194"/>
      <c r="FR73" s="194"/>
      <c r="FS73" s="194"/>
      <c r="FT73" s="194"/>
      <c r="FU73" s="194"/>
      <c r="FV73" s="194"/>
      <c r="FW73" s="194"/>
      <c r="FX73" s="194"/>
      <c r="FY73" s="194"/>
      <c r="FZ73" s="194"/>
      <c r="GA73" s="194"/>
      <c r="GB73" s="194"/>
      <c r="GC73" s="194"/>
      <c r="GD73" s="194"/>
      <c r="GE73" s="194"/>
      <c r="GF73" s="194"/>
      <c r="GG73" s="194"/>
      <c r="GH73" s="194"/>
      <c r="GI73" s="194"/>
      <c r="GJ73" s="194"/>
      <c r="GK73" s="194"/>
      <c r="GL73" s="194"/>
      <c r="GM73" s="194"/>
      <c r="GN73" s="194"/>
      <c r="GO73" s="194"/>
      <c r="GP73" s="194"/>
      <c r="GQ73" s="194"/>
      <c r="GR73" s="194"/>
      <c r="GS73" s="194"/>
      <c r="GT73" s="194"/>
      <c r="GU73" s="194"/>
      <c r="GV73" s="194"/>
      <c r="GW73" s="194"/>
      <c r="GX73" s="194"/>
      <c r="GY73" s="194"/>
      <c r="GZ73" s="194"/>
      <c r="HA73" s="194"/>
      <c r="HB73" s="194"/>
      <c r="HC73" s="194"/>
      <c r="HD73" s="194"/>
      <c r="HE73" s="194"/>
      <c r="HF73" s="194"/>
      <c r="HG73" s="194"/>
      <c r="HH73" s="194"/>
      <c r="HI73" s="194"/>
      <c r="HJ73" s="194"/>
      <c r="HK73" s="194"/>
      <c r="HL73" s="194"/>
      <c r="HM73" s="194"/>
      <c r="HN73" s="194"/>
      <c r="HO73" s="194"/>
      <c r="HP73" s="194"/>
      <c r="HQ73" s="194"/>
      <c r="HR73" s="194"/>
      <c r="HS73" s="194"/>
      <c r="HT73" s="194"/>
      <c r="HU73" s="194"/>
      <c r="HV73" s="194"/>
      <c r="HW73" s="194"/>
      <c r="HX73" s="194"/>
      <c r="HY73" s="194"/>
      <c r="HZ73" s="194"/>
      <c r="IA73" s="194"/>
      <c r="IB73" s="194"/>
      <c r="IC73" s="194"/>
      <c r="ID73" s="194"/>
      <c r="IE73" s="194"/>
      <c r="IF73" s="194"/>
      <c r="IG73" s="194"/>
      <c r="IH73" s="194"/>
      <c r="II73" s="194"/>
      <c r="IJ73" s="194"/>
      <c r="IK73" s="194"/>
      <c r="IL73" s="194"/>
      <c r="IM73" s="194"/>
      <c r="IN73" s="194"/>
      <c r="IO73" s="194"/>
      <c r="IP73" s="194"/>
      <c r="IQ73" s="194"/>
      <c r="IR73" s="194"/>
      <c r="IS73" s="194"/>
    </row>
    <row r="76" spans="1:17" ht="15.75">
      <c r="A76" s="325"/>
      <c r="B76" s="325" t="s">
        <v>302</v>
      </c>
      <c r="C76" s="325"/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</row>
    <row r="77" spans="1:21" ht="15.75">
      <c r="A77" s="230"/>
      <c r="B77" s="326" t="s">
        <v>23</v>
      </c>
      <c r="C77" s="198"/>
      <c r="D77" s="198">
        <v>2</v>
      </c>
      <c r="E77" s="198"/>
      <c r="F77" s="209"/>
      <c r="G77" s="327">
        <v>1</v>
      </c>
      <c r="H77" s="198">
        <v>30</v>
      </c>
      <c r="I77" s="198">
        <v>18</v>
      </c>
      <c r="J77" s="198"/>
      <c r="K77" s="198"/>
      <c r="L77" s="198">
        <v>9</v>
      </c>
      <c r="M77" s="198">
        <v>12</v>
      </c>
      <c r="N77" s="198"/>
      <c r="O77" s="209">
        <v>1</v>
      </c>
      <c r="P77" s="209"/>
      <c r="Q77" s="209">
        <v>1</v>
      </c>
      <c r="U77" s="13" t="s">
        <v>308</v>
      </c>
    </row>
    <row r="78" spans="1:17" ht="6" customHeight="1">
      <c r="A78" s="195"/>
      <c r="B78" s="196"/>
      <c r="C78" s="263"/>
      <c r="D78" s="231"/>
      <c r="E78" s="231"/>
      <c r="F78" s="311"/>
      <c r="G78" s="199"/>
      <c r="H78" s="197"/>
      <c r="I78" s="198"/>
      <c r="J78" s="198"/>
      <c r="K78" s="198"/>
      <c r="L78" s="198"/>
      <c r="M78" s="200"/>
      <c r="N78" s="203"/>
      <c r="O78" s="204"/>
      <c r="P78" s="205"/>
      <c r="Q78" s="204"/>
    </row>
    <row r="79" spans="1:17" ht="6" customHeight="1">
      <c r="A79" s="195"/>
      <c r="B79" s="196"/>
      <c r="C79" s="263"/>
      <c r="D79" s="231"/>
      <c r="E79" s="231"/>
      <c r="F79" s="311"/>
      <c r="G79" s="199"/>
      <c r="H79" s="197"/>
      <c r="I79" s="198"/>
      <c r="J79" s="198"/>
      <c r="K79" s="198"/>
      <c r="L79" s="198"/>
      <c r="M79" s="200"/>
      <c r="N79" s="203"/>
      <c r="O79" s="204"/>
      <c r="P79" s="205"/>
      <c r="Q79" s="204"/>
    </row>
    <row r="80" spans="1:21" ht="18">
      <c r="A80" s="211" t="s">
        <v>169</v>
      </c>
      <c r="B80" s="218" t="s">
        <v>270</v>
      </c>
      <c r="C80" s="224">
        <v>2</v>
      </c>
      <c r="D80" s="222"/>
      <c r="E80" s="222"/>
      <c r="F80" s="225"/>
      <c r="G80" s="226">
        <v>5.5</v>
      </c>
      <c r="H80" s="213">
        <v>165</v>
      </c>
      <c r="I80" s="222">
        <v>54</v>
      </c>
      <c r="J80" s="222">
        <v>18</v>
      </c>
      <c r="K80" s="222">
        <v>9</v>
      </c>
      <c r="L80" s="222"/>
      <c r="M80" s="222">
        <v>111</v>
      </c>
      <c r="N80" s="215"/>
      <c r="O80" s="216">
        <v>3</v>
      </c>
      <c r="P80" s="217"/>
      <c r="Q80" s="208">
        <v>3</v>
      </c>
      <c r="U80" s="335" t="s">
        <v>309</v>
      </c>
    </row>
    <row r="81" spans="1:17" ht="6" customHeight="1">
      <c r="A81" s="211"/>
      <c r="B81" s="218"/>
      <c r="C81" s="224"/>
      <c r="D81" s="222"/>
      <c r="E81" s="222"/>
      <c r="F81" s="225"/>
      <c r="G81" s="226"/>
      <c r="H81" s="213"/>
      <c r="I81" s="222"/>
      <c r="J81" s="222"/>
      <c r="K81" s="222"/>
      <c r="L81" s="222"/>
      <c r="M81" s="222"/>
      <c r="N81" s="215"/>
      <c r="O81" s="216"/>
      <c r="P81" s="217"/>
      <c r="Q81" s="208"/>
    </row>
    <row r="82" spans="1:17" ht="6" customHeight="1">
      <c r="A82" s="211"/>
      <c r="B82" s="218"/>
      <c r="C82" s="224"/>
      <c r="D82" s="222"/>
      <c r="E82" s="222"/>
      <c r="F82" s="225"/>
      <c r="G82" s="226"/>
      <c r="H82" s="213"/>
      <c r="I82" s="222"/>
      <c r="J82" s="222"/>
      <c r="K82" s="222"/>
      <c r="L82" s="222"/>
      <c r="M82" s="222"/>
      <c r="N82" s="215"/>
      <c r="O82" s="216"/>
      <c r="P82" s="217"/>
      <c r="Q82" s="208"/>
    </row>
    <row r="83" spans="1:21" ht="31.5">
      <c r="A83" s="211" t="s">
        <v>177</v>
      </c>
      <c r="B83" s="218" t="s">
        <v>271</v>
      </c>
      <c r="C83" s="224"/>
      <c r="D83" s="222"/>
      <c r="E83" s="222">
        <v>2</v>
      </c>
      <c r="F83" s="225"/>
      <c r="G83" s="221">
        <v>1</v>
      </c>
      <c r="H83" s="213">
        <v>30</v>
      </c>
      <c r="I83" s="222">
        <v>18</v>
      </c>
      <c r="J83" s="222"/>
      <c r="K83" s="222"/>
      <c r="L83" s="222">
        <v>9</v>
      </c>
      <c r="M83" s="222">
        <v>12</v>
      </c>
      <c r="N83" s="223"/>
      <c r="O83" s="208">
        <v>1</v>
      </c>
      <c r="P83" s="217"/>
      <c r="Q83" s="208">
        <v>1</v>
      </c>
      <c r="U83" s="13" t="s">
        <v>310</v>
      </c>
    </row>
    <row r="84" spans="1:21" ht="15.75">
      <c r="A84" s="954" t="s">
        <v>205</v>
      </c>
      <c r="B84" s="955"/>
      <c r="C84" s="245"/>
      <c r="D84" s="202">
        <v>2</v>
      </c>
      <c r="E84" s="202"/>
      <c r="F84" s="205"/>
      <c r="G84" s="212">
        <v>3</v>
      </c>
      <c r="H84" s="201">
        <v>90</v>
      </c>
      <c r="I84" s="202">
        <v>36</v>
      </c>
      <c r="J84" s="202">
        <v>9</v>
      </c>
      <c r="K84" s="202"/>
      <c r="L84" s="202">
        <v>9</v>
      </c>
      <c r="M84" s="202">
        <v>54</v>
      </c>
      <c r="N84" s="203"/>
      <c r="O84" s="202">
        <v>2</v>
      </c>
      <c r="P84" s="246"/>
      <c r="Q84" s="247">
        <v>2</v>
      </c>
      <c r="U84" s="13" t="s">
        <v>308</v>
      </c>
    </row>
    <row r="85" spans="1:21" ht="16.5" thickBot="1">
      <c r="A85" s="956" t="s">
        <v>206</v>
      </c>
      <c r="B85" s="957"/>
      <c r="C85" s="248"/>
      <c r="D85" s="222">
        <v>2</v>
      </c>
      <c r="E85" s="222"/>
      <c r="F85" s="225"/>
      <c r="G85" s="249">
        <v>3</v>
      </c>
      <c r="H85" s="203">
        <v>90</v>
      </c>
      <c r="I85" s="222">
        <v>36</v>
      </c>
      <c r="J85" s="222">
        <v>9</v>
      </c>
      <c r="K85" s="222"/>
      <c r="L85" s="222">
        <v>9</v>
      </c>
      <c r="M85" s="250">
        <v>54</v>
      </c>
      <c r="N85" s="251"/>
      <c r="O85" s="206">
        <v>2</v>
      </c>
      <c r="P85" s="242"/>
      <c r="Q85" s="252">
        <v>2</v>
      </c>
      <c r="U85" s="13" t="s">
        <v>308</v>
      </c>
    </row>
    <row r="86" spans="1:21" ht="15.75">
      <c r="A86" s="195" t="s">
        <v>199</v>
      </c>
      <c r="B86" s="145" t="s">
        <v>272</v>
      </c>
      <c r="C86" s="190"/>
      <c r="D86" s="191">
        <v>2</v>
      </c>
      <c r="E86" s="191"/>
      <c r="F86" s="192"/>
      <c r="G86" s="254">
        <v>3</v>
      </c>
      <c r="H86" s="219">
        <v>90</v>
      </c>
      <c r="I86" s="198">
        <v>36</v>
      </c>
      <c r="J86" s="222">
        <v>9</v>
      </c>
      <c r="K86" s="222"/>
      <c r="L86" s="222">
        <v>9</v>
      </c>
      <c r="M86" s="198">
        <v>54</v>
      </c>
      <c r="N86" s="203"/>
      <c r="O86" s="202">
        <v>2</v>
      </c>
      <c r="P86" s="246"/>
      <c r="Q86" s="259">
        <v>2</v>
      </c>
      <c r="U86" s="13" t="s">
        <v>308</v>
      </c>
    </row>
    <row r="87" spans="1:17" ht="3.75" customHeight="1">
      <c r="A87" s="195"/>
      <c r="B87" s="145"/>
      <c r="C87" s="203"/>
      <c r="D87" s="202"/>
      <c r="E87" s="202"/>
      <c r="F87" s="205"/>
      <c r="G87" s="212"/>
      <c r="H87" s="219"/>
      <c r="I87" s="198"/>
      <c r="J87" s="198"/>
      <c r="K87" s="198"/>
      <c r="L87" s="198"/>
      <c r="M87" s="220"/>
      <c r="N87" s="203"/>
      <c r="O87" s="202"/>
      <c r="P87" s="246"/>
      <c r="Q87" s="259"/>
    </row>
    <row r="88" spans="1:17" ht="3.75" customHeight="1">
      <c r="A88" s="195"/>
      <c r="B88" s="145"/>
      <c r="C88" s="203"/>
      <c r="D88" s="202"/>
      <c r="E88" s="202"/>
      <c r="F88" s="205"/>
      <c r="G88" s="212"/>
      <c r="H88" s="219"/>
      <c r="I88" s="198"/>
      <c r="J88" s="198"/>
      <c r="K88" s="198"/>
      <c r="L88" s="198"/>
      <c r="M88" s="220"/>
      <c r="N88" s="203"/>
      <c r="O88" s="202"/>
      <c r="P88" s="246"/>
      <c r="Q88" s="259"/>
    </row>
    <row r="89" spans="1:21" ht="15.75">
      <c r="A89" s="232" t="s">
        <v>200</v>
      </c>
      <c r="B89" s="146" t="s">
        <v>23</v>
      </c>
      <c r="C89" s="234"/>
      <c r="D89" s="222">
        <v>2</v>
      </c>
      <c r="E89" s="222"/>
      <c r="F89" s="225"/>
      <c r="G89" s="226">
        <v>3</v>
      </c>
      <c r="H89" s="219">
        <v>90</v>
      </c>
      <c r="I89" s="222">
        <v>36</v>
      </c>
      <c r="J89" s="222">
        <v>9</v>
      </c>
      <c r="K89" s="222"/>
      <c r="L89" s="222">
        <v>9</v>
      </c>
      <c r="M89" s="250">
        <v>54</v>
      </c>
      <c r="N89" s="257"/>
      <c r="O89" s="208">
        <v>2</v>
      </c>
      <c r="P89" s="258"/>
      <c r="Q89" s="259">
        <v>2</v>
      </c>
      <c r="U89" s="13" t="s">
        <v>308</v>
      </c>
    </row>
    <row r="90" spans="1:17" ht="3.75" customHeight="1">
      <c r="A90" s="232"/>
      <c r="B90" s="146"/>
      <c r="C90" s="234"/>
      <c r="D90" s="222"/>
      <c r="E90" s="222"/>
      <c r="F90" s="225"/>
      <c r="G90" s="226"/>
      <c r="H90" s="219"/>
      <c r="I90" s="222"/>
      <c r="J90" s="222"/>
      <c r="K90" s="222"/>
      <c r="L90" s="222"/>
      <c r="M90" s="314"/>
      <c r="N90" s="257"/>
      <c r="O90" s="208"/>
      <c r="P90" s="246"/>
      <c r="Q90" s="259"/>
    </row>
    <row r="91" spans="1:17" ht="3.75" customHeight="1">
      <c r="A91" s="232"/>
      <c r="B91" s="146"/>
      <c r="C91" s="234"/>
      <c r="D91" s="222"/>
      <c r="E91" s="222"/>
      <c r="F91" s="225"/>
      <c r="G91" s="226"/>
      <c r="H91" s="219"/>
      <c r="I91" s="222"/>
      <c r="J91" s="222"/>
      <c r="K91" s="222"/>
      <c r="L91" s="222"/>
      <c r="M91" s="314"/>
      <c r="N91" s="257"/>
      <c r="O91" s="208"/>
      <c r="P91" s="246"/>
      <c r="Q91" s="259"/>
    </row>
    <row r="92" spans="1:21" ht="15.75">
      <c r="A92" s="232" t="s">
        <v>201</v>
      </c>
      <c r="B92" s="146" t="s">
        <v>273</v>
      </c>
      <c r="C92" s="197"/>
      <c r="D92" s="198">
        <v>2</v>
      </c>
      <c r="E92" s="198"/>
      <c r="F92" s="210"/>
      <c r="G92" s="226">
        <v>3</v>
      </c>
      <c r="H92" s="219">
        <v>90</v>
      </c>
      <c r="I92" s="198">
        <v>36</v>
      </c>
      <c r="J92" s="222">
        <v>9</v>
      </c>
      <c r="K92" s="222"/>
      <c r="L92" s="222">
        <v>9</v>
      </c>
      <c r="M92" s="198">
        <v>54</v>
      </c>
      <c r="N92" s="197"/>
      <c r="O92" s="198">
        <v>2</v>
      </c>
      <c r="P92" s="246"/>
      <c r="Q92" s="259">
        <v>2</v>
      </c>
      <c r="U92" s="13" t="s">
        <v>308</v>
      </c>
    </row>
    <row r="93" spans="1:17" ht="3.75" customHeight="1">
      <c r="A93" s="232"/>
      <c r="B93" s="146"/>
      <c r="C93" s="197"/>
      <c r="D93" s="198"/>
      <c r="E93" s="198"/>
      <c r="F93" s="210"/>
      <c r="G93" s="226"/>
      <c r="H93" s="219"/>
      <c r="I93" s="198"/>
      <c r="J93" s="198"/>
      <c r="K93" s="198"/>
      <c r="L93" s="198"/>
      <c r="M93" s="220"/>
      <c r="N93" s="197"/>
      <c r="O93" s="198"/>
      <c r="P93" s="246"/>
      <c r="Q93" s="259"/>
    </row>
    <row r="94" spans="1:17" ht="3.75" customHeight="1">
      <c r="A94" s="232"/>
      <c r="B94" s="146"/>
      <c r="C94" s="197"/>
      <c r="D94" s="198"/>
      <c r="E94" s="198"/>
      <c r="F94" s="210"/>
      <c r="G94" s="226"/>
      <c r="H94" s="219"/>
      <c r="I94" s="198"/>
      <c r="J94" s="198"/>
      <c r="K94" s="198"/>
      <c r="L94" s="198"/>
      <c r="M94" s="220"/>
      <c r="N94" s="197"/>
      <c r="O94" s="198"/>
      <c r="P94" s="246"/>
      <c r="Q94" s="259"/>
    </row>
    <row r="95" spans="1:21" ht="15.75">
      <c r="A95" s="232" t="s">
        <v>207</v>
      </c>
      <c r="B95" s="260" t="s">
        <v>167</v>
      </c>
      <c r="C95" s="234"/>
      <c r="D95" s="222">
        <v>2</v>
      </c>
      <c r="E95" s="222"/>
      <c r="F95" s="225"/>
      <c r="G95" s="226">
        <v>3</v>
      </c>
      <c r="H95" s="219">
        <v>90</v>
      </c>
      <c r="I95" s="222">
        <v>36</v>
      </c>
      <c r="J95" s="222">
        <v>9</v>
      </c>
      <c r="K95" s="222"/>
      <c r="L95" s="222">
        <v>9</v>
      </c>
      <c r="M95" s="250">
        <v>54</v>
      </c>
      <c r="N95" s="257"/>
      <c r="O95" s="208">
        <v>2</v>
      </c>
      <c r="P95" s="246"/>
      <c r="Q95" s="259">
        <v>2</v>
      </c>
      <c r="U95" s="13" t="s">
        <v>308</v>
      </c>
    </row>
    <row r="96" spans="1:21" ht="15.75">
      <c r="A96" s="232"/>
      <c r="B96" s="261" t="s">
        <v>232</v>
      </c>
      <c r="C96" s="234"/>
      <c r="D96" s="222">
        <v>2</v>
      </c>
      <c r="E96" s="222"/>
      <c r="F96" s="225"/>
      <c r="G96" s="226">
        <v>3</v>
      </c>
      <c r="H96" s="219">
        <v>90</v>
      </c>
      <c r="I96" s="222">
        <v>36</v>
      </c>
      <c r="J96" s="222">
        <v>9</v>
      </c>
      <c r="K96" s="222"/>
      <c r="L96" s="222">
        <v>9</v>
      </c>
      <c r="M96" s="250">
        <v>54</v>
      </c>
      <c r="N96" s="257"/>
      <c r="O96" s="208">
        <v>2</v>
      </c>
      <c r="P96" s="246"/>
      <c r="Q96" s="253"/>
      <c r="U96" s="13" t="s">
        <v>308</v>
      </c>
    </row>
    <row r="97" spans="1:21" ht="18">
      <c r="A97" s="958" t="s">
        <v>219</v>
      </c>
      <c r="B97" s="958"/>
      <c r="C97" s="201">
        <v>2</v>
      </c>
      <c r="D97" s="202"/>
      <c r="E97" s="202"/>
      <c r="F97" s="239"/>
      <c r="G97" s="274">
        <v>5.5</v>
      </c>
      <c r="H97" s="213">
        <v>165</v>
      </c>
      <c r="I97" s="202">
        <v>72</v>
      </c>
      <c r="J97" s="202">
        <v>18</v>
      </c>
      <c r="K97" s="202"/>
      <c r="L97" s="202">
        <v>18</v>
      </c>
      <c r="M97" s="202">
        <v>93</v>
      </c>
      <c r="N97" s="215"/>
      <c r="O97" s="216">
        <v>4</v>
      </c>
      <c r="P97" s="246"/>
      <c r="Q97" s="247">
        <v>4</v>
      </c>
      <c r="U97" s="335" t="s">
        <v>309</v>
      </c>
    </row>
    <row r="98" spans="1:21" ht="18">
      <c r="A98" s="958" t="s">
        <v>220</v>
      </c>
      <c r="B98" s="958"/>
      <c r="C98" s="201">
        <v>2</v>
      </c>
      <c r="D98" s="202"/>
      <c r="E98" s="202"/>
      <c r="F98" s="239"/>
      <c r="G98" s="274">
        <v>5.5</v>
      </c>
      <c r="H98" s="201">
        <v>165</v>
      </c>
      <c r="I98" s="202">
        <v>72</v>
      </c>
      <c r="J98" s="202">
        <v>18</v>
      </c>
      <c r="K98" s="202"/>
      <c r="L98" s="202">
        <v>18</v>
      </c>
      <c r="M98" s="202">
        <v>93</v>
      </c>
      <c r="N98" s="275"/>
      <c r="O98" s="276">
        <v>4</v>
      </c>
      <c r="P98" s="242"/>
      <c r="Q98" s="253">
        <v>4</v>
      </c>
      <c r="U98" s="335" t="s">
        <v>309</v>
      </c>
    </row>
    <row r="99" spans="1:21" ht="31.5">
      <c r="A99" s="195" t="s">
        <v>221</v>
      </c>
      <c r="B99" s="147" t="s">
        <v>274</v>
      </c>
      <c r="C99" s="201">
        <v>2</v>
      </c>
      <c r="D99" s="198"/>
      <c r="E99" s="198"/>
      <c r="F99" s="258"/>
      <c r="G99" s="274">
        <v>5.5</v>
      </c>
      <c r="H99" s="219">
        <v>165</v>
      </c>
      <c r="I99" s="198">
        <v>72</v>
      </c>
      <c r="J99" s="202">
        <v>18</v>
      </c>
      <c r="K99" s="202">
        <v>18</v>
      </c>
      <c r="L99" s="202"/>
      <c r="M99" s="198">
        <v>93</v>
      </c>
      <c r="N99" s="215"/>
      <c r="O99" s="277">
        <v>4</v>
      </c>
      <c r="P99" s="278"/>
      <c r="Q99" s="310">
        <v>4</v>
      </c>
      <c r="U99" s="335" t="s">
        <v>309</v>
      </c>
    </row>
    <row r="100" spans="1:17" ht="6.75" customHeight="1">
      <c r="A100" s="195"/>
      <c r="B100" s="147"/>
      <c r="C100" s="201"/>
      <c r="D100" s="202"/>
      <c r="E100" s="202"/>
      <c r="F100" s="246"/>
      <c r="G100" s="274"/>
      <c r="H100" s="201"/>
      <c r="I100" s="202"/>
      <c r="J100" s="202"/>
      <c r="K100" s="202"/>
      <c r="L100" s="202"/>
      <c r="M100" s="202"/>
      <c r="N100" s="215"/>
      <c r="O100" s="277"/>
      <c r="P100" s="278"/>
      <c r="Q100" s="279"/>
    </row>
    <row r="101" spans="1:17" ht="6.75" customHeight="1">
      <c r="A101" s="195"/>
      <c r="B101" s="147"/>
      <c r="C101" s="201"/>
      <c r="D101" s="202"/>
      <c r="E101" s="202"/>
      <c r="F101" s="246"/>
      <c r="G101" s="274"/>
      <c r="H101" s="201"/>
      <c r="I101" s="202"/>
      <c r="J101" s="202"/>
      <c r="K101" s="202"/>
      <c r="L101" s="202"/>
      <c r="M101" s="202"/>
      <c r="N101" s="215"/>
      <c r="O101" s="277"/>
      <c r="P101" s="278"/>
      <c r="Q101" s="279"/>
    </row>
    <row r="102" spans="1:21" ht="18">
      <c r="A102" s="195" t="s">
        <v>202</v>
      </c>
      <c r="B102" s="280" t="s">
        <v>275</v>
      </c>
      <c r="C102" s="213">
        <v>2</v>
      </c>
      <c r="D102" s="214"/>
      <c r="E102" s="214"/>
      <c r="F102" s="281"/>
      <c r="G102" s="274">
        <v>5.5</v>
      </c>
      <c r="H102" s="201">
        <v>165</v>
      </c>
      <c r="I102" s="202">
        <v>72</v>
      </c>
      <c r="J102" s="202">
        <v>18</v>
      </c>
      <c r="K102" s="202">
        <v>18</v>
      </c>
      <c r="L102" s="202"/>
      <c r="M102" s="202">
        <v>93</v>
      </c>
      <c r="N102" s="215"/>
      <c r="O102" s="277">
        <v>4</v>
      </c>
      <c r="P102" s="246"/>
      <c r="Q102" s="279">
        <v>4</v>
      </c>
      <c r="U102" s="335" t="s">
        <v>309</v>
      </c>
    </row>
    <row r="103" spans="1:17" ht="6.75" customHeight="1">
      <c r="A103" s="195"/>
      <c r="B103" s="280"/>
      <c r="C103" s="213"/>
      <c r="D103" s="214"/>
      <c r="E103" s="214"/>
      <c r="F103" s="315"/>
      <c r="G103" s="274"/>
      <c r="H103" s="201"/>
      <c r="I103" s="202"/>
      <c r="J103" s="202"/>
      <c r="K103" s="202"/>
      <c r="L103" s="202"/>
      <c r="M103" s="202"/>
      <c r="N103" s="215"/>
      <c r="O103" s="277"/>
      <c r="P103" s="246"/>
      <c r="Q103" s="279"/>
    </row>
    <row r="104" spans="1:17" ht="6.75" customHeight="1">
      <c r="A104" s="195"/>
      <c r="B104" s="280"/>
      <c r="C104" s="213"/>
      <c r="D104" s="214"/>
      <c r="E104" s="214"/>
      <c r="F104" s="315"/>
      <c r="G104" s="274"/>
      <c r="H104" s="201"/>
      <c r="I104" s="202"/>
      <c r="J104" s="202"/>
      <c r="K104" s="202"/>
      <c r="L104" s="202"/>
      <c r="M104" s="202"/>
      <c r="N104" s="215"/>
      <c r="O104" s="277"/>
      <c r="P104" s="246"/>
      <c r="Q104" s="279"/>
    </row>
    <row r="105" spans="1:21" ht="18">
      <c r="A105" s="195" t="s">
        <v>203</v>
      </c>
      <c r="B105" s="147" t="s">
        <v>276</v>
      </c>
      <c r="C105" s="219">
        <v>2</v>
      </c>
      <c r="D105" s="198"/>
      <c r="E105" s="198"/>
      <c r="F105" s="258"/>
      <c r="G105" s="274">
        <v>5.5</v>
      </c>
      <c r="H105" s="219">
        <v>165</v>
      </c>
      <c r="I105" s="198">
        <v>72</v>
      </c>
      <c r="J105" s="202">
        <v>18</v>
      </c>
      <c r="K105" s="202">
        <v>18</v>
      </c>
      <c r="L105" s="202"/>
      <c r="M105" s="198">
        <v>93</v>
      </c>
      <c r="N105" s="223"/>
      <c r="O105" s="282">
        <v>4</v>
      </c>
      <c r="P105" s="258"/>
      <c r="Q105" s="279">
        <v>4</v>
      </c>
      <c r="U105" s="335" t="s">
        <v>309</v>
      </c>
    </row>
    <row r="106" spans="1:17" ht="6.75" customHeight="1">
      <c r="A106" s="195"/>
      <c r="B106" s="283"/>
      <c r="C106" s="219"/>
      <c r="D106" s="198"/>
      <c r="E106" s="198"/>
      <c r="F106" s="258"/>
      <c r="G106" s="274"/>
      <c r="H106" s="219"/>
      <c r="I106" s="198"/>
      <c r="J106" s="202"/>
      <c r="K106" s="202"/>
      <c r="L106" s="202"/>
      <c r="M106" s="198"/>
      <c r="N106" s="223"/>
      <c r="O106" s="282"/>
      <c r="P106" s="258"/>
      <c r="Q106" s="279"/>
    </row>
    <row r="107" spans="1:17" ht="6.75" customHeight="1">
      <c r="A107" s="195"/>
      <c r="B107" s="283"/>
      <c r="C107" s="219"/>
      <c r="D107" s="198"/>
      <c r="E107" s="198"/>
      <c r="F107" s="258"/>
      <c r="G107" s="274"/>
      <c r="H107" s="219"/>
      <c r="I107" s="198"/>
      <c r="J107" s="202"/>
      <c r="K107" s="202"/>
      <c r="L107" s="202"/>
      <c r="M107" s="198"/>
      <c r="N107" s="223"/>
      <c r="O107" s="282"/>
      <c r="P107" s="258"/>
      <c r="Q107" s="279"/>
    </row>
    <row r="108" spans="1:21" ht="31.5">
      <c r="A108" s="195" t="s">
        <v>204</v>
      </c>
      <c r="B108" s="283" t="s">
        <v>299</v>
      </c>
      <c r="C108" s="197">
        <v>2</v>
      </c>
      <c r="D108" s="198"/>
      <c r="E108" s="198"/>
      <c r="F108" s="236"/>
      <c r="G108" s="274">
        <v>5.5</v>
      </c>
      <c r="H108" s="219">
        <v>165</v>
      </c>
      <c r="I108" s="198">
        <v>72</v>
      </c>
      <c r="J108" s="202">
        <v>18</v>
      </c>
      <c r="K108" s="202">
        <v>18</v>
      </c>
      <c r="L108" s="202"/>
      <c r="M108" s="198">
        <v>93</v>
      </c>
      <c r="N108" s="223"/>
      <c r="O108" s="282">
        <v>4</v>
      </c>
      <c r="P108" s="258"/>
      <c r="Q108" s="279">
        <v>4</v>
      </c>
      <c r="U108" s="335" t="s">
        <v>309</v>
      </c>
    </row>
    <row r="109" spans="1:17" ht="6.75" customHeight="1">
      <c r="A109" s="195"/>
      <c r="B109" s="283"/>
      <c r="C109" s="219"/>
      <c r="D109" s="198"/>
      <c r="E109" s="198"/>
      <c r="F109" s="258"/>
      <c r="G109" s="274"/>
      <c r="H109" s="219"/>
      <c r="I109" s="198"/>
      <c r="J109" s="202"/>
      <c r="K109" s="202"/>
      <c r="L109" s="202"/>
      <c r="M109" s="198"/>
      <c r="N109" s="223"/>
      <c r="O109" s="282"/>
      <c r="P109" s="258"/>
      <c r="Q109" s="279"/>
    </row>
    <row r="110" spans="1:17" ht="6.75" customHeight="1">
      <c r="A110" s="195"/>
      <c r="B110" s="283"/>
      <c r="C110" s="219"/>
      <c r="D110" s="198"/>
      <c r="E110" s="198"/>
      <c r="F110" s="258"/>
      <c r="G110" s="274"/>
      <c r="H110" s="219"/>
      <c r="I110" s="198"/>
      <c r="J110" s="202"/>
      <c r="K110" s="202"/>
      <c r="L110" s="202"/>
      <c r="M110" s="198"/>
      <c r="N110" s="223"/>
      <c r="O110" s="282"/>
      <c r="P110" s="258"/>
      <c r="Q110" s="279"/>
    </row>
    <row r="111" spans="1:21" ht="18">
      <c r="A111" s="195" t="s">
        <v>208</v>
      </c>
      <c r="B111" s="284" t="s">
        <v>277</v>
      </c>
      <c r="C111" s="219">
        <v>2</v>
      </c>
      <c r="D111" s="198"/>
      <c r="E111" s="198"/>
      <c r="F111" s="258"/>
      <c r="G111" s="274">
        <v>5.5</v>
      </c>
      <c r="H111" s="219">
        <v>165</v>
      </c>
      <c r="I111" s="198">
        <v>72</v>
      </c>
      <c r="J111" s="202">
        <v>18</v>
      </c>
      <c r="K111" s="202">
        <v>18</v>
      </c>
      <c r="L111" s="198"/>
      <c r="M111" s="198">
        <v>93</v>
      </c>
      <c r="N111" s="285"/>
      <c r="O111" s="235">
        <v>4</v>
      </c>
      <c r="P111" s="258"/>
      <c r="Q111" s="279">
        <v>4</v>
      </c>
      <c r="U111" s="335" t="s">
        <v>309</v>
      </c>
    </row>
    <row r="112" spans="1:17" ht="6.75" customHeight="1">
      <c r="A112" s="195"/>
      <c r="B112" s="147"/>
      <c r="C112" s="201"/>
      <c r="D112" s="202"/>
      <c r="E112" s="202"/>
      <c r="F112" s="246"/>
      <c r="G112" s="274"/>
      <c r="H112" s="201"/>
      <c r="I112" s="202"/>
      <c r="J112" s="202"/>
      <c r="K112" s="202"/>
      <c r="L112" s="202"/>
      <c r="M112" s="202"/>
      <c r="N112" s="275"/>
      <c r="O112" s="276"/>
      <c r="P112" s="242"/>
      <c r="Q112" s="279"/>
    </row>
    <row r="113" spans="1:17" ht="6.75" customHeight="1">
      <c r="A113" s="195"/>
      <c r="B113" s="147"/>
      <c r="C113" s="201"/>
      <c r="D113" s="202"/>
      <c r="E113" s="202"/>
      <c r="F113" s="246"/>
      <c r="G113" s="274"/>
      <c r="H113" s="201"/>
      <c r="I113" s="202"/>
      <c r="J113" s="202"/>
      <c r="K113" s="202"/>
      <c r="L113" s="202"/>
      <c r="M113" s="202"/>
      <c r="N113" s="275"/>
      <c r="O113" s="276"/>
      <c r="P113" s="242"/>
      <c r="Q113" s="279"/>
    </row>
    <row r="114" spans="1:21" ht="18.75" thickBot="1">
      <c r="A114" s="195" t="s">
        <v>264</v>
      </c>
      <c r="B114" s="280" t="s">
        <v>278</v>
      </c>
      <c r="C114" s="201">
        <v>2</v>
      </c>
      <c r="D114" s="202"/>
      <c r="E114" s="202"/>
      <c r="F114" s="246"/>
      <c r="G114" s="274">
        <v>5.5</v>
      </c>
      <c r="H114" s="201">
        <v>165</v>
      </c>
      <c r="I114" s="202">
        <v>72</v>
      </c>
      <c r="J114" s="202">
        <v>18</v>
      </c>
      <c r="K114" s="202">
        <v>18</v>
      </c>
      <c r="L114" s="202"/>
      <c r="M114" s="202">
        <v>93</v>
      </c>
      <c r="N114" s="275"/>
      <c r="O114" s="276">
        <v>4</v>
      </c>
      <c r="P114" s="242"/>
      <c r="Q114" s="279">
        <v>4</v>
      </c>
      <c r="U114" s="335" t="s">
        <v>309</v>
      </c>
    </row>
    <row r="115" spans="1:21" ht="18.75" thickBot="1">
      <c r="A115" s="959" t="s">
        <v>252</v>
      </c>
      <c r="B115" s="960"/>
      <c r="C115" s="203">
        <v>2</v>
      </c>
      <c r="D115" s="202"/>
      <c r="E115" s="202"/>
      <c r="F115" s="239"/>
      <c r="G115" s="286">
        <v>5.5</v>
      </c>
      <c r="H115" s="213">
        <v>165</v>
      </c>
      <c r="I115" s="202">
        <v>72</v>
      </c>
      <c r="J115" s="202">
        <v>18</v>
      </c>
      <c r="K115" s="202"/>
      <c r="L115" s="202">
        <v>18</v>
      </c>
      <c r="M115" s="202">
        <v>93</v>
      </c>
      <c r="N115" s="215"/>
      <c r="O115" s="216">
        <v>4</v>
      </c>
      <c r="P115" s="246"/>
      <c r="Q115" s="247">
        <v>4</v>
      </c>
      <c r="U115" s="335" t="s">
        <v>309</v>
      </c>
    </row>
    <row r="116" spans="1:21" ht="18">
      <c r="A116" s="195" t="s">
        <v>259</v>
      </c>
      <c r="B116" s="283" t="s">
        <v>279</v>
      </c>
      <c r="C116" s="190">
        <v>2</v>
      </c>
      <c r="D116" s="191"/>
      <c r="E116" s="191"/>
      <c r="F116" s="262"/>
      <c r="G116" s="274">
        <v>5.5</v>
      </c>
      <c r="H116" s="219">
        <v>165</v>
      </c>
      <c r="I116" s="198">
        <v>72</v>
      </c>
      <c r="J116" s="202">
        <v>18</v>
      </c>
      <c r="K116" s="202">
        <v>18</v>
      </c>
      <c r="L116" s="202"/>
      <c r="M116" s="198">
        <v>93</v>
      </c>
      <c r="N116" s="223"/>
      <c r="O116" s="282">
        <v>4</v>
      </c>
      <c r="P116" s="246"/>
      <c r="Q116" s="247">
        <v>4</v>
      </c>
      <c r="U116" s="335" t="s">
        <v>309</v>
      </c>
    </row>
    <row r="117" spans="1:17" ht="6.75" customHeight="1">
      <c r="A117" s="195"/>
      <c r="B117" s="283"/>
      <c r="C117" s="203"/>
      <c r="D117" s="202"/>
      <c r="E117" s="202"/>
      <c r="F117" s="239"/>
      <c r="G117" s="274"/>
      <c r="H117" s="219"/>
      <c r="I117" s="198"/>
      <c r="J117" s="202"/>
      <c r="K117" s="202"/>
      <c r="L117" s="202"/>
      <c r="M117" s="198"/>
      <c r="N117" s="223"/>
      <c r="O117" s="282"/>
      <c r="P117" s="246"/>
      <c r="Q117" s="247"/>
    </row>
    <row r="118" spans="1:17" ht="6.75" customHeight="1">
      <c r="A118" s="195"/>
      <c r="B118" s="283"/>
      <c r="C118" s="203"/>
      <c r="D118" s="202"/>
      <c r="E118" s="202"/>
      <c r="F118" s="239"/>
      <c r="G118" s="274"/>
      <c r="H118" s="219"/>
      <c r="I118" s="198"/>
      <c r="J118" s="202"/>
      <c r="K118" s="202"/>
      <c r="L118" s="202"/>
      <c r="M118" s="198"/>
      <c r="N118" s="223"/>
      <c r="O118" s="282"/>
      <c r="P118" s="246"/>
      <c r="Q118" s="247"/>
    </row>
    <row r="119" spans="1:21" ht="18">
      <c r="A119" s="195" t="s">
        <v>260</v>
      </c>
      <c r="B119" s="283" t="s">
        <v>280</v>
      </c>
      <c r="C119" s="197">
        <v>2</v>
      </c>
      <c r="D119" s="198"/>
      <c r="E119" s="198"/>
      <c r="F119" s="236"/>
      <c r="G119" s="274">
        <v>5.5</v>
      </c>
      <c r="H119" s="219">
        <v>165</v>
      </c>
      <c r="I119" s="198">
        <v>72</v>
      </c>
      <c r="J119" s="202">
        <v>18</v>
      </c>
      <c r="K119" s="202">
        <v>18</v>
      </c>
      <c r="L119" s="202"/>
      <c r="M119" s="198">
        <v>93</v>
      </c>
      <c r="N119" s="223"/>
      <c r="O119" s="282">
        <v>4</v>
      </c>
      <c r="P119" s="246"/>
      <c r="Q119" s="247">
        <v>4</v>
      </c>
      <c r="U119" s="335" t="s">
        <v>309</v>
      </c>
    </row>
    <row r="120" spans="1:17" ht="6.75" customHeight="1">
      <c r="A120" s="195"/>
      <c r="B120" s="283"/>
      <c r="C120" s="219"/>
      <c r="D120" s="198"/>
      <c r="E120" s="198"/>
      <c r="F120" s="258"/>
      <c r="G120" s="274"/>
      <c r="H120" s="219"/>
      <c r="I120" s="198"/>
      <c r="J120" s="202"/>
      <c r="K120" s="202"/>
      <c r="L120" s="202"/>
      <c r="M120" s="198"/>
      <c r="N120" s="223"/>
      <c r="O120" s="282"/>
      <c r="P120" s="246"/>
      <c r="Q120" s="247"/>
    </row>
    <row r="121" spans="1:17" ht="6.75" customHeight="1">
      <c r="A121" s="195"/>
      <c r="B121" s="283"/>
      <c r="C121" s="219"/>
      <c r="D121" s="198"/>
      <c r="E121" s="198"/>
      <c r="F121" s="258"/>
      <c r="G121" s="274"/>
      <c r="H121" s="219"/>
      <c r="I121" s="198"/>
      <c r="J121" s="202"/>
      <c r="K121" s="202"/>
      <c r="L121" s="202"/>
      <c r="M121" s="198"/>
      <c r="N121" s="223"/>
      <c r="O121" s="282"/>
      <c r="P121" s="246"/>
      <c r="Q121" s="247"/>
    </row>
    <row r="122" spans="1:21" ht="18">
      <c r="A122" s="195" t="s">
        <v>261</v>
      </c>
      <c r="B122" s="147" t="s">
        <v>281</v>
      </c>
      <c r="C122" s="219">
        <v>2</v>
      </c>
      <c r="D122" s="198"/>
      <c r="E122" s="198"/>
      <c r="F122" s="258"/>
      <c r="G122" s="274">
        <v>5.5</v>
      </c>
      <c r="H122" s="219">
        <v>165</v>
      </c>
      <c r="I122" s="198">
        <v>72</v>
      </c>
      <c r="J122" s="202">
        <v>18</v>
      </c>
      <c r="K122" s="202">
        <v>18</v>
      </c>
      <c r="L122" s="198"/>
      <c r="M122" s="198">
        <v>93</v>
      </c>
      <c r="N122" s="285"/>
      <c r="O122" s="235">
        <v>4</v>
      </c>
      <c r="P122" s="258"/>
      <c r="Q122" s="247">
        <v>4</v>
      </c>
      <c r="U122" s="335" t="s">
        <v>309</v>
      </c>
    </row>
    <row r="123" spans="1:21" ht="18">
      <c r="A123" s="195"/>
      <c r="B123" s="287" t="s">
        <v>232</v>
      </c>
      <c r="C123" s="197">
        <v>2</v>
      </c>
      <c r="D123" s="198"/>
      <c r="E123" s="198"/>
      <c r="F123" s="236"/>
      <c r="G123" s="274">
        <v>5.5</v>
      </c>
      <c r="H123" s="219">
        <v>165</v>
      </c>
      <c r="I123" s="198">
        <v>72</v>
      </c>
      <c r="J123" s="202">
        <v>18</v>
      </c>
      <c r="K123" s="202"/>
      <c r="L123" s="202">
        <v>18</v>
      </c>
      <c r="M123" s="198">
        <v>93</v>
      </c>
      <c r="N123" s="223"/>
      <c r="O123" s="282">
        <v>4</v>
      </c>
      <c r="P123" s="246"/>
      <c r="Q123" s="247">
        <v>4</v>
      </c>
      <c r="U123" s="335" t="s">
        <v>309</v>
      </c>
    </row>
  </sheetData>
  <sheetProtection/>
  <mergeCells count="33">
    <mergeCell ref="A65:B65"/>
    <mergeCell ref="A84:B84"/>
    <mergeCell ref="A85:B85"/>
    <mergeCell ref="A97:B97"/>
    <mergeCell ref="A98:B98"/>
    <mergeCell ref="A115:B115"/>
    <mergeCell ref="A34:B34"/>
    <mergeCell ref="A35:B35"/>
    <mergeCell ref="A47:B47"/>
    <mergeCell ref="A48:B48"/>
    <mergeCell ref="N4:P4"/>
    <mergeCell ref="Q4:R4"/>
    <mergeCell ref="L4:L7"/>
    <mergeCell ref="S4:T4"/>
    <mergeCell ref="H3:H7"/>
    <mergeCell ref="I3:L3"/>
    <mergeCell ref="C4:C7"/>
    <mergeCell ref="D4:D7"/>
    <mergeCell ref="E4:E7"/>
    <mergeCell ref="F4:F7"/>
    <mergeCell ref="I4:I7"/>
    <mergeCell ref="J4:J7"/>
    <mergeCell ref="K4:K7"/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T3"/>
  </mergeCells>
  <printOptions/>
  <pageMargins left="0.7" right="0.7" top="0.75" bottom="0.75" header="0.3" footer="0.3"/>
  <pageSetup fitToHeight="0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7"/>
  <sheetViews>
    <sheetView view="pageBreakPreview" zoomScaleSheetLayoutView="100" zoomScalePageLayoutView="0" workbookViewId="0" topLeftCell="A7">
      <selection activeCell="B14" sqref="B14"/>
    </sheetView>
  </sheetViews>
  <sheetFormatPr defaultColWidth="9.00390625" defaultRowHeight="12.75"/>
  <cols>
    <col min="1" max="1" width="11.625" style="123" customWidth="1"/>
    <col min="2" max="2" width="68.375" style="123" customWidth="1"/>
    <col min="3" max="3" width="5.375" style="123" customWidth="1"/>
    <col min="4" max="4" width="6.25390625" style="123" customWidth="1"/>
    <col min="5" max="5" width="5.75390625" style="123" customWidth="1"/>
    <col min="6" max="6" width="5.25390625" style="123" customWidth="1"/>
    <col min="7" max="7" width="6.75390625" style="123" hidden="1" customWidth="1"/>
    <col min="8" max="8" width="8.625" style="123" hidden="1" customWidth="1"/>
    <col min="9" max="9" width="7.875" style="123" hidden="1" customWidth="1"/>
    <col min="10" max="10" width="7.875" style="123" customWidth="1"/>
    <col min="11" max="11" width="7.25390625" style="123" customWidth="1"/>
    <col min="12" max="12" width="7.75390625" style="123" customWidth="1"/>
    <col min="13" max="13" width="8.25390625" style="123" hidden="1" customWidth="1"/>
    <col min="14" max="14" width="6.625" style="123" hidden="1" customWidth="1"/>
    <col min="15" max="15" width="6.75390625" style="123" hidden="1" customWidth="1"/>
    <col min="16" max="16" width="6.375" style="126" hidden="1" customWidth="1"/>
    <col min="17" max="17" width="10.125" style="123" customWidth="1"/>
    <col min="18" max="18" width="7.625" style="123" hidden="1" customWidth="1"/>
    <col min="19" max="20" width="8.125" style="124" hidden="1" customWidth="1"/>
    <col min="21" max="21" width="9.125" style="13" hidden="1" customWidth="1"/>
    <col min="22" max="22" width="42.00390625" style="352" customWidth="1"/>
    <col min="23" max="24" width="9.125" style="13" customWidth="1"/>
    <col min="25" max="25" width="10.625" style="13" bestFit="1" customWidth="1"/>
  </cols>
  <sheetData>
    <row r="1" spans="1:27" s="161" customFormat="1" ht="19.5" customHeight="1" thickBot="1">
      <c r="A1" s="974" t="s">
        <v>318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  <c r="T1" s="349"/>
      <c r="U1" s="160"/>
      <c r="V1" s="351"/>
      <c r="W1" s="160"/>
      <c r="X1" s="160"/>
      <c r="Y1" s="160"/>
      <c r="Z1" s="160"/>
      <c r="AA1" s="160"/>
    </row>
    <row r="2" spans="1:27" s="161" customFormat="1" ht="19.5" customHeight="1">
      <c r="A2" s="864" t="s">
        <v>13</v>
      </c>
      <c r="B2" s="889" t="s">
        <v>10</v>
      </c>
      <c r="C2" s="867" t="s">
        <v>170</v>
      </c>
      <c r="D2" s="868"/>
      <c r="E2" s="867" t="s">
        <v>162</v>
      </c>
      <c r="F2" s="870"/>
      <c r="G2" s="883" t="s">
        <v>20</v>
      </c>
      <c r="H2" s="895" t="s">
        <v>2</v>
      </c>
      <c r="I2" s="867"/>
      <c r="J2" s="867"/>
      <c r="K2" s="867"/>
      <c r="L2" s="867"/>
      <c r="M2" s="852" t="s">
        <v>147</v>
      </c>
      <c r="N2" s="867" t="s">
        <v>146</v>
      </c>
      <c r="O2" s="867"/>
      <c r="P2" s="870"/>
      <c r="Q2" s="965" t="s">
        <v>314</v>
      </c>
      <c r="R2" s="966"/>
      <c r="S2" s="966"/>
      <c r="T2" s="967"/>
      <c r="U2" s="162"/>
      <c r="V2" s="961" t="s">
        <v>315</v>
      </c>
      <c r="W2" s="162"/>
      <c r="X2" s="162"/>
      <c r="Y2" s="162"/>
      <c r="Z2" s="162"/>
      <c r="AA2" s="160"/>
    </row>
    <row r="3" spans="1:26" s="161" customFormat="1" ht="23.25" customHeight="1">
      <c r="A3" s="865"/>
      <c r="B3" s="857"/>
      <c r="C3" s="869"/>
      <c r="D3" s="869"/>
      <c r="E3" s="871"/>
      <c r="F3" s="872"/>
      <c r="G3" s="884"/>
      <c r="H3" s="855" t="s">
        <v>3</v>
      </c>
      <c r="I3" s="857" t="s">
        <v>4</v>
      </c>
      <c r="J3" s="857"/>
      <c r="K3" s="857"/>
      <c r="L3" s="857"/>
      <c r="M3" s="853"/>
      <c r="N3" s="871"/>
      <c r="O3" s="871"/>
      <c r="P3" s="872"/>
      <c r="Q3" s="968"/>
      <c r="R3" s="969"/>
      <c r="S3" s="969"/>
      <c r="T3" s="970"/>
      <c r="U3" s="162"/>
      <c r="V3" s="961"/>
      <c r="W3" s="162"/>
      <c r="X3" s="162"/>
      <c r="Y3" s="162"/>
      <c r="Z3" s="162"/>
    </row>
    <row r="4" spans="1:25" s="161" customFormat="1" ht="24" customHeight="1">
      <c r="A4" s="865"/>
      <c r="B4" s="857"/>
      <c r="C4" s="886" t="s">
        <v>5</v>
      </c>
      <c r="D4" s="853" t="s">
        <v>6</v>
      </c>
      <c r="E4" s="891" t="s">
        <v>163</v>
      </c>
      <c r="F4" s="859" t="s">
        <v>164</v>
      </c>
      <c r="G4" s="884"/>
      <c r="H4" s="855"/>
      <c r="I4" s="853" t="s">
        <v>1</v>
      </c>
      <c r="J4" s="853" t="s">
        <v>7</v>
      </c>
      <c r="K4" s="853" t="s">
        <v>8</v>
      </c>
      <c r="L4" s="853" t="s">
        <v>9</v>
      </c>
      <c r="M4" s="853"/>
      <c r="N4" s="857" t="s">
        <v>151</v>
      </c>
      <c r="O4" s="857"/>
      <c r="P4" s="858"/>
      <c r="Q4" s="968"/>
      <c r="R4" s="969"/>
      <c r="S4" s="969"/>
      <c r="T4" s="970"/>
      <c r="U4" s="160"/>
      <c r="V4" s="961"/>
      <c r="W4" s="160"/>
      <c r="X4" s="160"/>
      <c r="Y4" s="160"/>
    </row>
    <row r="5" spans="1:25" s="161" customFormat="1" ht="18" customHeight="1">
      <c r="A5" s="865"/>
      <c r="B5" s="857"/>
      <c r="C5" s="887"/>
      <c r="D5" s="853"/>
      <c r="E5" s="891"/>
      <c r="F5" s="859"/>
      <c r="G5" s="884"/>
      <c r="H5" s="855"/>
      <c r="I5" s="853"/>
      <c r="J5" s="853"/>
      <c r="K5" s="853"/>
      <c r="L5" s="853"/>
      <c r="M5" s="853"/>
      <c r="N5" s="163">
        <v>1</v>
      </c>
      <c r="O5" s="163">
        <v>2</v>
      </c>
      <c r="P5" s="164">
        <v>3</v>
      </c>
      <c r="Q5" s="968"/>
      <c r="R5" s="969"/>
      <c r="S5" s="969"/>
      <c r="T5" s="970"/>
      <c r="U5" s="160"/>
      <c r="V5" s="961"/>
      <c r="W5" s="160"/>
      <c r="X5" s="160"/>
      <c r="Y5" s="160"/>
    </row>
    <row r="6" spans="1:25" s="161" customFormat="1" ht="8.25" customHeight="1">
      <c r="A6" s="865"/>
      <c r="B6" s="857"/>
      <c r="C6" s="887"/>
      <c r="D6" s="853"/>
      <c r="E6" s="891"/>
      <c r="F6" s="859"/>
      <c r="G6" s="884"/>
      <c r="H6" s="855"/>
      <c r="I6" s="853"/>
      <c r="J6" s="853"/>
      <c r="K6" s="853"/>
      <c r="L6" s="853"/>
      <c r="M6" s="853"/>
      <c r="N6" s="168"/>
      <c r="O6" s="168"/>
      <c r="P6" s="169"/>
      <c r="Q6" s="968"/>
      <c r="R6" s="969"/>
      <c r="S6" s="969"/>
      <c r="T6" s="970"/>
      <c r="U6" s="160"/>
      <c r="V6" s="961"/>
      <c r="W6" s="160"/>
      <c r="X6" s="160"/>
      <c r="Y6" s="160"/>
    </row>
    <row r="7" spans="1:25" s="161" customFormat="1" ht="15" customHeight="1" thickBot="1">
      <c r="A7" s="866"/>
      <c r="B7" s="890"/>
      <c r="C7" s="888"/>
      <c r="D7" s="854"/>
      <c r="E7" s="892"/>
      <c r="F7" s="860"/>
      <c r="G7" s="885"/>
      <c r="H7" s="856"/>
      <c r="I7" s="854"/>
      <c r="J7" s="854"/>
      <c r="K7" s="854"/>
      <c r="L7" s="854"/>
      <c r="M7" s="854"/>
      <c r="N7" s="172">
        <v>18</v>
      </c>
      <c r="O7" s="172">
        <v>11</v>
      </c>
      <c r="P7" s="173">
        <v>11</v>
      </c>
      <c r="Q7" s="971"/>
      <c r="R7" s="972"/>
      <c r="S7" s="972"/>
      <c r="T7" s="973"/>
      <c r="U7" s="160"/>
      <c r="V7" s="961"/>
      <c r="W7" s="160"/>
      <c r="X7" s="160"/>
      <c r="Y7" s="160"/>
    </row>
    <row r="8" spans="1:25" s="161" customFormat="1" ht="19.5" customHeight="1" thickBot="1">
      <c r="A8" s="178">
        <v>1</v>
      </c>
      <c r="B8" s="179">
        <v>2</v>
      </c>
      <c r="C8" s="179">
        <v>3</v>
      </c>
      <c r="D8" s="179">
        <v>4</v>
      </c>
      <c r="E8" s="179">
        <v>5</v>
      </c>
      <c r="F8" s="180">
        <v>6</v>
      </c>
      <c r="G8" s="181">
        <v>7</v>
      </c>
      <c r="H8" s="182">
        <v>8</v>
      </c>
      <c r="I8" s="179">
        <v>9</v>
      </c>
      <c r="J8" s="179">
        <v>10</v>
      </c>
      <c r="K8" s="179">
        <v>11</v>
      </c>
      <c r="L8" s="179">
        <v>12</v>
      </c>
      <c r="M8" s="179">
        <v>13</v>
      </c>
      <c r="N8" s="179">
        <v>27</v>
      </c>
      <c r="O8" s="179">
        <v>28</v>
      </c>
      <c r="P8" s="183">
        <v>29</v>
      </c>
      <c r="Q8" s="184">
        <v>14</v>
      </c>
      <c r="R8" s="185">
        <v>15</v>
      </c>
      <c r="S8" s="186">
        <v>16</v>
      </c>
      <c r="T8" s="187">
        <v>17</v>
      </c>
      <c r="U8" s="160"/>
      <c r="V8" s="351"/>
      <c r="W8" s="160"/>
      <c r="X8" s="160"/>
      <c r="Y8" s="160"/>
    </row>
    <row r="9" spans="1:25" s="161" customFormat="1" ht="19.5" customHeight="1">
      <c r="A9" s="354"/>
      <c r="B9" s="360" t="s">
        <v>311</v>
      </c>
      <c r="C9" s="355"/>
      <c r="D9" s="355"/>
      <c r="E9" s="355"/>
      <c r="F9" s="356"/>
      <c r="G9" s="357"/>
      <c r="H9" s="358"/>
      <c r="I9" s="355"/>
      <c r="J9" s="355"/>
      <c r="K9" s="355"/>
      <c r="L9" s="355"/>
      <c r="M9" s="355"/>
      <c r="N9" s="355"/>
      <c r="O9" s="355"/>
      <c r="P9" s="359"/>
      <c r="Q9" s="358"/>
      <c r="R9" s="355"/>
      <c r="S9" s="359"/>
      <c r="T9" s="359"/>
      <c r="U9" s="160"/>
      <c r="V9" s="361"/>
      <c r="W9" s="160"/>
      <c r="X9" s="160"/>
      <c r="Y9" s="160"/>
    </row>
    <row r="10" spans="1:253" s="369" customFormat="1" ht="37.5" customHeight="1">
      <c r="A10" s="363"/>
      <c r="B10" s="364" t="s">
        <v>23</v>
      </c>
      <c r="C10" s="365"/>
      <c r="D10" s="365">
        <v>1</v>
      </c>
      <c r="E10" s="365"/>
      <c r="F10" s="366"/>
      <c r="G10" s="367">
        <v>2</v>
      </c>
      <c r="H10" s="365">
        <v>60</v>
      </c>
      <c r="I10" s="365">
        <v>30</v>
      </c>
      <c r="J10" s="365"/>
      <c r="K10" s="365"/>
      <c r="L10" s="365">
        <v>30</v>
      </c>
      <c r="M10" s="365">
        <v>30</v>
      </c>
      <c r="N10" s="365">
        <v>2</v>
      </c>
      <c r="O10" s="366"/>
      <c r="P10" s="366"/>
      <c r="Q10" s="365">
        <v>2</v>
      </c>
      <c r="R10" s="368"/>
      <c r="S10" s="368"/>
      <c r="T10" s="368"/>
      <c r="U10" s="368" t="s">
        <v>308</v>
      </c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8"/>
      <c r="CY10" s="368"/>
      <c r="CZ10" s="368"/>
      <c r="DA10" s="368"/>
      <c r="DB10" s="368"/>
      <c r="DC10" s="368"/>
      <c r="DD10" s="368"/>
      <c r="DE10" s="368"/>
      <c r="DF10" s="368"/>
      <c r="DG10" s="368"/>
      <c r="DH10" s="368"/>
      <c r="DI10" s="368"/>
      <c r="DJ10" s="368"/>
      <c r="DK10" s="368"/>
      <c r="DL10" s="368"/>
      <c r="DM10" s="368"/>
      <c r="DN10" s="368"/>
      <c r="DO10" s="368"/>
      <c r="DP10" s="368"/>
      <c r="DQ10" s="368"/>
      <c r="DR10" s="368"/>
      <c r="DS10" s="368"/>
      <c r="DT10" s="368"/>
      <c r="DU10" s="368"/>
      <c r="DV10" s="368"/>
      <c r="DW10" s="368"/>
      <c r="DX10" s="368"/>
      <c r="DY10" s="368"/>
      <c r="DZ10" s="368"/>
      <c r="EA10" s="368"/>
      <c r="EB10" s="368"/>
      <c r="EC10" s="368"/>
      <c r="ED10" s="368"/>
      <c r="EE10" s="368"/>
      <c r="EF10" s="368"/>
      <c r="EG10" s="368"/>
      <c r="EH10" s="368"/>
      <c r="EI10" s="368"/>
      <c r="EJ10" s="368"/>
      <c r="EK10" s="368"/>
      <c r="EL10" s="368"/>
      <c r="EM10" s="368"/>
      <c r="EN10" s="368"/>
      <c r="EO10" s="368"/>
      <c r="EP10" s="368"/>
      <c r="EQ10" s="368"/>
      <c r="ER10" s="368"/>
      <c r="ES10" s="368"/>
      <c r="ET10" s="368"/>
      <c r="EU10" s="368"/>
      <c r="EV10" s="368"/>
      <c r="EW10" s="368"/>
      <c r="EX10" s="368"/>
      <c r="EY10" s="368"/>
      <c r="EZ10" s="368"/>
      <c r="FA10" s="368"/>
      <c r="FB10" s="368"/>
      <c r="FC10" s="368"/>
      <c r="FD10" s="368"/>
      <c r="FE10" s="368"/>
      <c r="FF10" s="368"/>
      <c r="FG10" s="368"/>
      <c r="FH10" s="368"/>
      <c r="FI10" s="368"/>
      <c r="FJ10" s="368"/>
      <c r="FK10" s="368"/>
      <c r="FL10" s="368"/>
      <c r="FM10" s="368"/>
      <c r="FN10" s="368"/>
      <c r="FO10" s="368"/>
      <c r="FP10" s="368"/>
      <c r="FQ10" s="368"/>
      <c r="FR10" s="368"/>
      <c r="FS10" s="368"/>
      <c r="FT10" s="368"/>
      <c r="FU10" s="368"/>
      <c r="FV10" s="368"/>
      <c r="FW10" s="368"/>
      <c r="FX10" s="368"/>
      <c r="FY10" s="368"/>
      <c r="FZ10" s="368"/>
      <c r="GA10" s="368"/>
      <c r="GB10" s="368"/>
      <c r="GC10" s="368"/>
      <c r="GD10" s="368"/>
      <c r="GE10" s="368"/>
      <c r="GF10" s="368"/>
      <c r="GG10" s="368"/>
      <c r="GH10" s="368"/>
      <c r="GI10" s="368"/>
      <c r="GJ10" s="368"/>
      <c r="GK10" s="368"/>
      <c r="GL10" s="368"/>
      <c r="GM10" s="368"/>
      <c r="GN10" s="368"/>
      <c r="GO10" s="368"/>
      <c r="GP10" s="368"/>
      <c r="GQ10" s="368"/>
      <c r="GR10" s="368"/>
      <c r="GS10" s="368"/>
      <c r="GT10" s="368"/>
      <c r="GU10" s="368"/>
      <c r="GV10" s="368"/>
      <c r="GW10" s="368"/>
      <c r="GX10" s="368"/>
      <c r="GY10" s="368"/>
      <c r="GZ10" s="368"/>
      <c r="HA10" s="368"/>
      <c r="HB10" s="368"/>
      <c r="HC10" s="368"/>
      <c r="HD10" s="368"/>
      <c r="HE10" s="368"/>
      <c r="HF10" s="368"/>
      <c r="HG10" s="368"/>
      <c r="HH10" s="368"/>
      <c r="HI10" s="368"/>
      <c r="HJ10" s="368"/>
      <c r="HK10" s="368"/>
      <c r="HL10" s="368"/>
      <c r="HM10" s="368"/>
      <c r="HN10" s="368"/>
      <c r="HO10" s="368"/>
      <c r="HP10" s="368"/>
      <c r="HQ10" s="368"/>
      <c r="HR10" s="368"/>
      <c r="HS10" s="368"/>
      <c r="HT10" s="368"/>
      <c r="HU10" s="368"/>
      <c r="HV10" s="368"/>
      <c r="HW10" s="368"/>
      <c r="HX10" s="368"/>
      <c r="HY10" s="368"/>
      <c r="HZ10" s="368"/>
      <c r="IA10" s="368"/>
      <c r="IB10" s="368"/>
      <c r="IC10" s="368"/>
      <c r="ID10" s="368"/>
      <c r="IE10" s="368"/>
      <c r="IF10" s="368"/>
      <c r="IG10" s="368"/>
      <c r="IH10" s="368"/>
      <c r="II10" s="368"/>
      <c r="IJ10" s="368"/>
      <c r="IK10" s="368"/>
      <c r="IL10" s="368"/>
      <c r="IM10" s="368"/>
      <c r="IN10" s="368"/>
      <c r="IO10" s="368"/>
      <c r="IP10" s="368"/>
      <c r="IQ10" s="368"/>
      <c r="IR10" s="368"/>
      <c r="IS10" s="368"/>
    </row>
    <row r="11" spans="1:253" s="381" customFormat="1" ht="36.75" customHeight="1">
      <c r="A11" s="370" t="s">
        <v>176</v>
      </c>
      <c r="B11" s="371" t="s">
        <v>172</v>
      </c>
      <c r="C11" s="372">
        <v>1</v>
      </c>
      <c r="D11" s="372"/>
      <c r="E11" s="372"/>
      <c r="F11" s="373"/>
      <c r="G11" s="374">
        <v>3</v>
      </c>
      <c r="H11" s="375">
        <v>90</v>
      </c>
      <c r="I11" s="375">
        <v>45</v>
      </c>
      <c r="J11" s="372">
        <v>15</v>
      </c>
      <c r="K11" s="372">
        <v>15</v>
      </c>
      <c r="L11" s="372">
        <v>15</v>
      </c>
      <c r="M11" s="372">
        <v>45</v>
      </c>
      <c r="N11" s="376">
        <v>2</v>
      </c>
      <c r="O11" s="377"/>
      <c r="P11" s="377"/>
      <c r="Q11" s="376">
        <v>2</v>
      </c>
      <c r="R11" s="378"/>
      <c r="S11" s="378"/>
      <c r="T11" s="378"/>
      <c r="U11" s="379" t="s">
        <v>309</v>
      </c>
      <c r="V11" s="378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K11" s="380"/>
      <c r="BL11" s="380"/>
      <c r="BM11" s="380"/>
      <c r="BN11" s="380"/>
      <c r="BO11" s="380"/>
      <c r="BP11" s="380"/>
      <c r="BQ11" s="380"/>
      <c r="BR11" s="380"/>
      <c r="BS11" s="380"/>
      <c r="BT11" s="380"/>
      <c r="BU11" s="380"/>
      <c r="BV11" s="380"/>
      <c r="BW11" s="380"/>
      <c r="BX11" s="380"/>
      <c r="BY11" s="380"/>
      <c r="BZ11" s="380"/>
      <c r="CA11" s="380"/>
      <c r="CB11" s="380"/>
      <c r="CC11" s="380"/>
      <c r="CD11" s="380"/>
      <c r="CE11" s="380"/>
      <c r="CF11" s="380"/>
      <c r="CG11" s="380"/>
      <c r="CH11" s="380"/>
      <c r="CI11" s="380"/>
      <c r="CJ11" s="380"/>
      <c r="CK11" s="380"/>
      <c r="CL11" s="380"/>
      <c r="CM11" s="380"/>
      <c r="CN11" s="380"/>
      <c r="CO11" s="380"/>
      <c r="CP11" s="380"/>
      <c r="CQ11" s="380"/>
      <c r="CR11" s="380"/>
      <c r="CS11" s="380"/>
      <c r="CT11" s="380"/>
      <c r="CU11" s="380"/>
      <c r="CV11" s="380"/>
      <c r="CW11" s="380"/>
      <c r="CX11" s="380"/>
      <c r="CY11" s="380"/>
      <c r="CZ11" s="380"/>
      <c r="DA11" s="380"/>
      <c r="DB11" s="380"/>
      <c r="DC11" s="380"/>
      <c r="DD11" s="380"/>
      <c r="DE11" s="380"/>
      <c r="DF11" s="380"/>
      <c r="DG11" s="380"/>
      <c r="DH11" s="380"/>
      <c r="DI11" s="380"/>
      <c r="DJ11" s="380"/>
      <c r="DK11" s="380"/>
      <c r="DL11" s="380"/>
      <c r="DM11" s="380"/>
      <c r="DN11" s="380"/>
      <c r="DO11" s="380"/>
      <c r="DP11" s="380"/>
      <c r="DQ11" s="380"/>
      <c r="DR11" s="380"/>
      <c r="DS11" s="380"/>
      <c r="DT11" s="380"/>
      <c r="DU11" s="380"/>
      <c r="DV11" s="380"/>
      <c r="DW11" s="380"/>
      <c r="DX11" s="380"/>
      <c r="DY11" s="380"/>
      <c r="DZ11" s="380"/>
      <c r="EA11" s="380"/>
      <c r="EB11" s="380"/>
      <c r="EC11" s="380"/>
      <c r="ED11" s="380"/>
      <c r="EE11" s="380"/>
      <c r="EF11" s="380"/>
      <c r="EG11" s="380"/>
      <c r="EH11" s="380"/>
      <c r="EI11" s="380"/>
      <c r="EJ11" s="380"/>
      <c r="EK11" s="380"/>
      <c r="EL11" s="380"/>
      <c r="EM11" s="380"/>
      <c r="EN11" s="380"/>
      <c r="EO11" s="380"/>
      <c r="EP11" s="380"/>
      <c r="EQ11" s="380"/>
      <c r="ER11" s="380"/>
      <c r="ES11" s="380"/>
      <c r="ET11" s="380"/>
      <c r="EU11" s="380"/>
      <c r="EV11" s="380"/>
      <c r="EW11" s="380"/>
      <c r="EX11" s="380"/>
      <c r="EY11" s="380"/>
      <c r="EZ11" s="380"/>
      <c r="FA11" s="380"/>
      <c r="FB11" s="380"/>
      <c r="FC11" s="380"/>
      <c r="FD11" s="380"/>
      <c r="FE11" s="380"/>
      <c r="FF11" s="380"/>
      <c r="FG11" s="380"/>
      <c r="FH11" s="380"/>
      <c r="FI11" s="380"/>
      <c r="FJ11" s="380"/>
      <c r="FK11" s="380"/>
      <c r="FL11" s="380"/>
      <c r="FM11" s="380"/>
      <c r="FN11" s="380"/>
      <c r="FO11" s="380"/>
      <c r="FP11" s="380"/>
      <c r="FQ11" s="380"/>
      <c r="FR11" s="380"/>
      <c r="FS11" s="380"/>
      <c r="FT11" s="380"/>
      <c r="FU11" s="380"/>
      <c r="FV11" s="380"/>
      <c r="FW11" s="380"/>
      <c r="FX11" s="380"/>
      <c r="FY11" s="380"/>
      <c r="FZ11" s="380"/>
      <c r="GA11" s="380"/>
      <c r="GB11" s="380"/>
      <c r="GC11" s="380"/>
      <c r="GD11" s="380"/>
      <c r="GE11" s="380"/>
      <c r="GF11" s="380"/>
      <c r="GG11" s="380"/>
      <c r="GH11" s="380"/>
      <c r="GI11" s="380"/>
      <c r="GJ11" s="380"/>
      <c r="GK11" s="380"/>
      <c r="GL11" s="380"/>
      <c r="GM11" s="380"/>
      <c r="GN11" s="380"/>
      <c r="GO11" s="380"/>
      <c r="GP11" s="380"/>
      <c r="GQ11" s="380"/>
      <c r="GR11" s="380"/>
      <c r="GS11" s="380"/>
      <c r="GT11" s="380"/>
      <c r="GU11" s="380"/>
      <c r="GV11" s="380"/>
      <c r="GW11" s="380"/>
      <c r="GX11" s="380"/>
      <c r="GY11" s="380"/>
      <c r="GZ11" s="380"/>
      <c r="HA11" s="380"/>
      <c r="HB11" s="380"/>
      <c r="HC11" s="380"/>
      <c r="HD11" s="380"/>
      <c r="HE11" s="380"/>
      <c r="HF11" s="380"/>
      <c r="HG11" s="380"/>
      <c r="HH11" s="380"/>
      <c r="HI11" s="380"/>
      <c r="HJ11" s="380"/>
      <c r="HK11" s="380"/>
      <c r="HL11" s="380"/>
      <c r="HM11" s="380"/>
      <c r="HN11" s="380"/>
      <c r="HO11" s="380"/>
      <c r="HP11" s="380"/>
      <c r="HQ11" s="380"/>
      <c r="HR11" s="380"/>
      <c r="HS11" s="380"/>
      <c r="HT11" s="380"/>
      <c r="HU11" s="380"/>
      <c r="HV11" s="380"/>
      <c r="HW11" s="380"/>
      <c r="HX11" s="380"/>
      <c r="HY11" s="380"/>
      <c r="HZ11" s="380"/>
      <c r="IA11" s="380"/>
      <c r="IB11" s="380"/>
      <c r="IC11" s="380"/>
      <c r="ID11" s="380"/>
      <c r="IE11" s="380"/>
      <c r="IF11" s="380"/>
      <c r="IG11" s="380"/>
      <c r="IH11" s="380"/>
      <c r="II11" s="380"/>
      <c r="IJ11" s="380"/>
      <c r="IK11" s="380"/>
      <c r="IL11" s="380"/>
      <c r="IM11" s="380"/>
      <c r="IN11" s="380"/>
      <c r="IO11" s="380"/>
      <c r="IP11" s="380"/>
      <c r="IQ11" s="380"/>
      <c r="IR11" s="380"/>
      <c r="IS11" s="380"/>
    </row>
    <row r="12" spans="1:253" s="381" customFormat="1" ht="45" customHeight="1">
      <c r="A12" s="382" t="s">
        <v>165</v>
      </c>
      <c r="B12" s="383" t="s">
        <v>269</v>
      </c>
      <c r="C12" s="365">
        <v>1</v>
      </c>
      <c r="D12" s="365"/>
      <c r="E12" s="365"/>
      <c r="F12" s="365"/>
      <c r="G12" s="367">
        <v>5</v>
      </c>
      <c r="H12" s="384">
        <v>150</v>
      </c>
      <c r="I12" s="384">
        <v>60</v>
      </c>
      <c r="J12" s="384">
        <v>30</v>
      </c>
      <c r="K12" s="384">
        <v>15</v>
      </c>
      <c r="L12" s="384">
        <v>15</v>
      </c>
      <c r="M12" s="384">
        <v>90</v>
      </c>
      <c r="N12" s="385">
        <v>4</v>
      </c>
      <c r="O12" s="385"/>
      <c r="P12" s="385"/>
      <c r="Q12" s="385">
        <v>4</v>
      </c>
      <c r="R12" s="368"/>
      <c r="S12" s="368"/>
      <c r="T12" s="368"/>
      <c r="U12" s="386" t="s">
        <v>309</v>
      </c>
      <c r="V12" s="368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B12" s="380"/>
      <c r="BC12" s="380"/>
      <c r="BD12" s="380"/>
      <c r="BE12" s="380"/>
      <c r="BF12" s="380"/>
      <c r="BG12" s="380"/>
      <c r="BH12" s="380"/>
      <c r="BI12" s="380"/>
      <c r="BJ12" s="380"/>
      <c r="BK12" s="380"/>
      <c r="BL12" s="380"/>
      <c r="BM12" s="380"/>
      <c r="BN12" s="380"/>
      <c r="BO12" s="380"/>
      <c r="BP12" s="380"/>
      <c r="BQ12" s="380"/>
      <c r="BR12" s="380"/>
      <c r="BS12" s="380"/>
      <c r="BT12" s="380"/>
      <c r="BU12" s="380"/>
      <c r="BV12" s="380"/>
      <c r="BW12" s="380"/>
      <c r="BX12" s="380"/>
      <c r="BY12" s="380"/>
      <c r="BZ12" s="380"/>
      <c r="CA12" s="380"/>
      <c r="CB12" s="380"/>
      <c r="CC12" s="380"/>
      <c r="CD12" s="380"/>
      <c r="CE12" s="380"/>
      <c r="CF12" s="380"/>
      <c r="CG12" s="380"/>
      <c r="CH12" s="380"/>
      <c r="CI12" s="380"/>
      <c r="CJ12" s="380"/>
      <c r="CK12" s="380"/>
      <c r="CL12" s="380"/>
      <c r="CM12" s="380"/>
      <c r="CN12" s="380"/>
      <c r="CO12" s="380"/>
      <c r="CP12" s="380"/>
      <c r="CQ12" s="380"/>
      <c r="CR12" s="380"/>
      <c r="CS12" s="380"/>
      <c r="CT12" s="380"/>
      <c r="CU12" s="380"/>
      <c r="CV12" s="380"/>
      <c r="CW12" s="380"/>
      <c r="CX12" s="380"/>
      <c r="CY12" s="380"/>
      <c r="CZ12" s="380"/>
      <c r="DA12" s="380"/>
      <c r="DB12" s="380"/>
      <c r="DC12" s="380"/>
      <c r="DD12" s="380"/>
      <c r="DE12" s="380"/>
      <c r="DF12" s="380"/>
      <c r="DG12" s="380"/>
      <c r="DH12" s="380"/>
      <c r="DI12" s="380"/>
      <c r="DJ12" s="380"/>
      <c r="DK12" s="380"/>
      <c r="DL12" s="380"/>
      <c r="DM12" s="380"/>
      <c r="DN12" s="380"/>
      <c r="DO12" s="380"/>
      <c r="DP12" s="380"/>
      <c r="DQ12" s="380"/>
      <c r="DR12" s="380"/>
      <c r="DS12" s="380"/>
      <c r="DT12" s="380"/>
      <c r="DU12" s="380"/>
      <c r="DV12" s="380"/>
      <c r="DW12" s="380"/>
      <c r="DX12" s="380"/>
      <c r="DY12" s="380"/>
      <c r="DZ12" s="380"/>
      <c r="EA12" s="380"/>
      <c r="EB12" s="380"/>
      <c r="EC12" s="380"/>
      <c r="ED12" s="380"/>
      <c r="EE12" s="380"/>
      <c r="EF12" s="380"/>
      <c r="EG12" s="380"/>
      <c r="EH12" s="380"/>
      <c r="EI12" s="380"/>
      <c r="EJ12" s="380"/>
      <c r="EK12" s="380"/>
      <c r="EL12" s="380"/>
      <c r="EM12" s="380"/>
      <c r="EN12" s="380"/>
      <c r="EO12" s="380"/>
      <c r="EP12" s="380"/>
      <c r="EQ12" s="380"/>
      <c r="ER12" s="380"/>
      <c r="ES12" s="380"/>
      <c r="ET12" s="380"/>
      <c r="EU12" s="380"/>
      <c r="EV12" s="380"/>
      <c r="EW12" s="380"/>
      <c r="EX12" s="380"/>
      <c r="EY12" s="380"/>
      <c r="EZ12" s="380"/>
      <c r="FA12" s="380"/>
      <c r="FB12" s="380"/>
      <c r="FC12" s="380"/>
      <c r="FD12" s="380"/>
      <c r="FE12" s="380"/>
      <c r="FF12" s="380"/>
      <c r="FG12" s="380"/>
      <c r="FH12" s="380"/>
      <c r="FI12" s="380"/>
      <c r="FJ12" s="380"/>
      <c r="FK12" s="380"/>
      <c r="FL12" s="380"/>
      <c r="FM12" s="380"/>
      <c r="FN12" s="380"/>
      <c r="FO12" s="380"/>
      <c r="FP12" s="380"/>
      <c r="FQ12" s="380"/>
      <c r="FR12" s="380"/>
      <c r="FS12" s="380"/>
      <c r="FT12" s="380"/>
      <c r="FU12" s="380"/>
      <c r="FV12" s="380"/>
      <c r="FW12" s="380"/>
      <c r="FX12" s="380"/>
      <c r="FY12" s="380"/>
      <c r="FZ12" s="380"/>
      <c r="GA12" s="380"/>
      <c r="GB12" s="380"/>
      <c r="GC12" s="380"/>
      <c r="GD12" s="380"/>
      <c r="GE12" s="380"/>
      <c r="GF12" s="380"/>
      <c r="GG12" s="380"/>
      <c r="GH12" s="380"/>
      <c r="GI12" s="380"/>
      <c r="GJ12" s="380"/>
      <c r="GK12" s="380"/>
      <c r="GL12" s="380"/>
      <c r="GM12" s="380"/>
      <c r="GN12" s="380"/>
      <c r="GO12" s="380"/>
      <c r="GP12" s="380"/>
      <c r="GQ12" s="380"/>
      <c r="GR12" s="380"/>
      <c r="GS12" s="380"/>
      <c r="GT12" s="380"/>
      <c r="GU12" s="380"/>
      <c r="GV12" s="380"/>
      <c r="GW12" s="380"/>
      <c r="GX12" s="380"/>
      <c r="GY12" s="380"/>
      <c r="GZ12" s="380"/>
      <c r="HA12" s="380"/>
      <c r="HB12" s="380"/>
      <c r="HC12" s="380"/>
      <c r="HD12" s="380"/>
      <c r="HE12" s="380"/>
      <c r="HF12" s="380"/>
      <c r="HG12" s="380"/>
      <c r="HH12" s="380"/>
      <c r="HI12" s="380"/>
      <c r="HJ12" s="380"/>
      <c r="HK12" s="380"/>
      <c r="HL12" s="380"/>
      <c r="HM12" s="380"/>
      <c r="HN12" s="380"/>
      <c r="HO12" s="380"/>
      <c r="HP12" s="380"/>
      <c r="HQ12" s="380"/>
      <c r="HR12" s="380"/>
      <c r="HS12" s="380"/>
      <c r="HT12" s="380"/>
      <c r="HU12" s="380"/>
      <c r="HV12" s="380"/>
      <c r="HW12" s="380"/>
      <c r="HX12" s="380"/>
      <c r="HY12" s="380"/>
      <c r="HZ12" s="380"/>
      <c r="IA12" s="380"/>
      <c r="IB12" s="380"/>
      <c r="IC12" s="380"/>
      <c r="ID12" s="380"/>
      <c r="IE12" s="380"/>
      <c r="IF12" s="380"/>
      <c r="IG12" s="380"/>
      <c r="IH12" s="380"/>
      <c r="II12" s="380"/>
      <c r="IJ12" s="380"/>
      <c r="IK12" s="380"/>
      <c r="IL12" s="380"/>
      <c r="IM12" s="380"/>
      <c r="IN12" s="380"/>
      <c r="IO12" s="380"/>
      <c r="IP12" s="380"/>
      <c r="IQ12" s="380"/>
      <c r="IR12" s="380"/>
      <c r="IS12" s="380"/>
    </row>
    <row r="13" spans="1:253" s="381" customFormat="1" ht="35.25" customHeight="1">
      <c r="A13" s="382" t="s">
        <v>168</v>
      </c>
      <c r="B13" s="383" t="s">
        <v>298</v>
      </c>
      <c r="C13" s="365"/>
      <c r="D13" s="365">
        <v>1</v>
      </c>
      <c r="E13" s="365"/>
      <c r="F13" s="365"/>
      <c r="G13" s="367">
        <v>4.5</v>
      </c>
      <c r="H13" s="384">
        <v>135</v>
      </c>
      <c r="I13" s="384">
        <v>45</v>
      </c>
      <c r="J13" s="384">
        <v>30</v>
      </c>
      <c r="K13" s="384">
        <v>15</v>
      </c>
      <c r="L13" s="384"/>
      <c r="M13" s="384">
        <v>90</v>
      </c>
      <c r="N13" s="385">
        <v>3</v>
      </c>
      <c r="O13" s="385"/>
      <c r="P13" s="385"/>
      <c r="Q13" s="385">
        <v>3</v>
      </c>
      <c r="R13" s="368"/>
      <c r="S13" s="368"/>
      <c r="T13" s="368"/>
      <c r="U13" s="386" t="s">
        <v>308</v>
      </c>
      <c r="V13" s="368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0"/>
      <c r="DD13" s="380"/>
      <c r="DE13" s="380"/>
      <c r="DF13" s="380"/>
      <c r="DG13" s="380"/>
      <c r="DH13" s="380"/>
      <c r="DI13" s="380"/>
      <c r="DJ13" s="380"/>
      <c r="DK13" s="380"/>
      <c r="DL13" s="380"/>
      <c r="DM13" s="380"/>
      <c r="DN13" s="380"/>
      <c r="DO13" s="380"/>
      <c r="DP13" s="380"/>
      <c r="DQ13" s="380"/>
      <c r="DR13" s="380"/>
      <c r="DS13" s="380"/>
      <c r="DT13" s="380"/>
      <c r="DU13" s="380"/>
      <c r="DV13" s="380"/>
      <c r="DW13" s="380"/>
      <c r="DX13" s="380"/>
      <c r="DY13" s="380"/>
      <c r="DZ13" s="380"/>
      <c r="EA13" s="380"/>
      <c r="EB13" s="380"/>
      <c r="EC13" s="380"/>
      <c r="ED13" s="380"/>
      <c r="EE13" s="380"/>
      <c r="EF13" s="380"/>
      <c r="EG13" s="380"/>
      <c r="EH13" s="380"/>
      <c r="EI13" s="380"/>
      <c r="EJ13" s="380"/>
      <c r="EK13" s="380"/>
      <c r="EL13" s="380"/>
      <c r="EM13" s="380"/>
      <c r="EN13" s="380"/>
      <c r="EO13" s="380"/>
      <c r="EP13" s="380"/>
      <c r="EQ13" s="380"/>
      <c r="ER13" s="380"/>
      <c r="ES13" s="380"/>
      <c r="ET13" s="380"/>
      <c r="EU13" s="380"/>
      <c r="EV13" s="380"/>
      <c r="EW13" s="380"/>
      <c r="EX13" s="380"/>
      <c r="EY13" s="380"/>
      <c r="EZ13" s="380"/>
      <c r="FA13" s="380"/>
      <c r="FB13" s="380"/>
      <c r="FC13" s="380"/>
      <c r="FD13" s="380"/>
      <c r="FE13" s="380"/>
      <c r="FF13" s="380"/>
      <c r="FG13" s="380"/>
      <c r="FH13" s="380"/>
      <c r="FI13" s="380"/>
      <c r="FJ13" s="380"/>
      <c r="FK13" s="380"/>
      <c r="FL13" s="380"/>
      <c r="FM13" s="380"/>
      <c r="FN13" s="380"/>
      <c r="FO13" s="380"/>
      <c r="FP13" s="380"/>
      <c r="FQ13" s="380"/>
      <c r="FR13" s="380"/>
      <c r="FS13" s="380"/>
      <c r="FT13" s="380"/>
      <c r="FU13" s="380"/>
      <c r="FV13" s="380"/>
      <c r="FW13" s="380"/>
      <c r="FX13" s="380"/>
      <c r="FY13" s="380"/>
      <c r="FZ13" s="380"/>
      <c r="GA13" s="380"/>
      <c r="GB13" s="380"/>
      <c r="GC13" s="380"/>
      <c r="GD13" s="380"/>
      <c r="GE13" s="380"/>
      <c r="GF13" s="380"/>
      <c r="GG13" s="380"/>
      <c r="GH13" s="380"/>
      <c r="GI13" s="380"/>
      <c r="GJ13" s="380"/>
      <c r="GK13" s="380"/>
      <c r="GL13" s="380"/>
      <c r="GM13" s="380"/>
      <c r="GN13" s="380"/>
      <c r="GO13" s="380"/>
      <c r="GP13" s="380"/>
      <c r="GQ13" s="380"/>
      <c r="GR13" s="380"/>
      <c r="GS13" s="380"/>
      <c r="GT13" s="380"/>
      <c r="GU13" s="380"/>
      <c r="GV13" s="380"/>
      <c r="GW13" s="380"/>
      <c r="GX13" s="380"/>
      <c r="GY13" s="380"/>
      <c r="GZ13" s="380"/>
      <c r="HA13" s="380"/>
      <c r="HB13" s="380"/>
      <c r="HC13" s="380"/>
      <c r="HD13" s="380"/>
      <c r="HE13" s="380"/>
      <c r="HF13" s="380"/>
      <c r="HG13" s="380"/>
      <c r="HH13" s="380"/>
      <c r="HI13" s="380"/>
      <c r="HJ13" s="380"/>
      <c r="HK13" s="380"/>
      <c r="HL13" s="380"/>
      <c r="HM13" s="380"/>
      <c r="HN13" s="380"/>
      <c r="HO13" s="380"/>
      <c r="HP13" s="380"/>
      <c r="HQ13" s="380"/>
      <c r="HR13" s="380"/>
      <c r="HS13" s="380"/>
      <c r="HT13" s="380"/>
      <c r="HU13" s="380"/>
      <c r="HV13" s="380"/>
      <c r="HW13" s="380"/>
      <c r="HX13" s="380"/>
      <c r="HY13" s="380"/>
      <c r="HZ13" s="380"/>
      <c r="IA13" s="380"/>
      <c r="IB13" s="380"/>
      <c r="IC13" s="380"/>
      <c r="ID13" s="380"/>
      <c r="IE13" s="380"/>
      <c r="IF13" s="380"/>
      <c r="IG13" s="380"/>
      <c r="IH13" s="380"/>
      <c r="II13" s="380"/>
      <c r="IJ13" s="380"/>
      <c r="IK13" s="380"/>
      <c r="IL13" s="380"/>
      <c r="IM13" s="380"/>
      <c r="IN13" s="380"/>
      <c r="IO13" s="380"/>
      <c r="IP13" s="380"/>
      <c r="IQ13" s="380"/>
      <c r="IR13" s="380"/>
      <c r="IS13" s="380"/>
    </row>
    <row r="14" spans="1:253" s="381" customFormat="1" ht="36" customHeight="1">
      <c r="A14" s="382" t="s">
        <v>217</v>
      </c>
      <c r="B14" s="383" t="s">
        <v>300</v>
      </c>
      <c r="C14" s="365">
        <v>1</v>
      </c>
      <c r="D14" s="365"/>
      <c r="E14" s="365"/>
      <c r="F14" s="365"/>
      <c r="G14" s="367">
        <v>5</v>
      </c>
      <c r="H14" s="384">
        <v>150</v>
      </c>
      <c r="I14" s="384">
        <v>54</v>
      </c>
      <c r="J14" s="384">
        <v>18</v>
      </c>
      <c r="K14" s="384">
        <v>36</v>
      </c>
      <c r="L14" s="384"/>
      <c r="M14" s="384">
        <v>96</v>
      </c>
      <c r="N14" s="385">
        <v>3</v>
      </c>
      <c r="O14" s="385"/>
      <c r="P14" s="385"/>
      <c r="Q14" s="385">
        <v>3</v>
      </c>
      <c r="R14" s="368"/>
      <c r="S14" s="368"/>
      <c r="T14" s="368"/>
      <c r="U14" s="386" t="s">
        <v>309</v>
      </c>
      <c r="V14" s="368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0"/>
      <c r="CA14" s="380"/>
      <c r="CB14" s="380"/>
      <c r="CC14" s="380"/>
      <c r="CD14" s="380"/>
      <c r="CE14" s="380"/>
      <c r="CF14" s="380"/>
      <c r="CG14" s="380"/>
      <c r="CH14" s="380"/>
      <c r="CI14" s="380"/>
      <c r="CJ14" s="380"/>
      <c r="CK14" s="380"/>
      <c r="CL14" s="380"/>
      <c r="CM14" s="380"/>
      <c r="CN14" s="380"/>
      <c r="CO14" s="380"/>
      <c r="CP14" s="380"/>
      <c r="CQ14" s="380"/>
      <c r="CR14" s="380"/>
      <c r="CS14" s="380"/>
      <c r="CT14" s="380"/>
      <c r="CU14" s="380"/>
      <c r="CV14" s="380"/>
      <c r="CW14" s="380"/>
      <c r="CX14" s="380"/>
      <c r="CY14" s="380"/>
      <c r="CZ14" s="380"/>
      <c r="DA14" s="380"/>
      <c r="DB14" s="380"/>
      <c r="DC14" s="380"/>
      <c r="DD14" s="380"/>
      <c r="DE14" s="380"/>
      <c r="DF14" s="380"/>
      <c r="DG14" s="380"/>
      <c r="DH14" s="380"/>
      <c r="DI14" s="380"/>
      <c r="DJ14" s="380"/>
      <c r="DK14" s="380"/>
      <c r="DL14" s="380"/>
      <c r="DM14" s="380"/>
      <c r="DN14" s="380"/>
      <c r="DO14" s="380"/>
      <c r="DP14" s="380"/>
      <c r="DQ14" s="380"/>
      <c r="DR14" s="380"/>
      <c r="DS14" s="380"/>
      <c r="DT14" s="380"/>
      <c r="DU14" s="380"/>
      <c r="DV14" s="380"/>
      <c r="DW14" s="380"/>
      <c r="DX14" s="380"/>
      <c r="DY14" s="380"/>
      <c r="DZ14" s="380"/>
      <c r="EA14" s="380"/>
      <c r="EB14" s="380"/>
      <c r="EC14" s="380"/>
      <c r="ED14" s="380"/>
      <c r="EE14" s="380"/>
      <c r="EF14" s="380"/>
      <c r="EG14" s="380"/>
      <c r="EH14" s="380"/>
      <c r="EI14" s="380"/>
      <c r="EJ14" s="380"/>
      <c r="EK14" s="380"/>
      <c r="EL14" s="380"/>
      <c r="EM14" s="380"/>
      <c r="EN14" s="380"/>
      <c r="EO14" s="380"/>
      <c r="EP14" s="380"/>
      <c r="EQ14" s="380"/>
      <c r="ER14" s="380"/>
      <c r="ES14" s="380"/>
      <c r="ET14" s="380"/>
      <c r="EU14" s="380"/>
      <c r="EV14" s="380"/>
      <c r="EW14" s="380"/>
      <c r="EX14" s="380"/>
      <c r="EY14" s="380"/>
      <c r="EZ14" s="380"/>
      <c r="FA14" s="380"/>
      <c r="FB14" s="380"/>
      <c r="FC14" s="380"/>
      <c r="FD14" s="380"/>
      <c r="FE14" s="380"/>
      <c r="FF14" s="380"/>
      <c r="FG14" s="380"/>
      <c r="FH14" s="380"/>
      <c r="FI14" s="380"/>
      <c r="FJ14" s="380"/>
      <c r="FK14" s="380"/>
      <c r="FL14" s="380"/>
      <c r="FM14" s="380"/>
      <c r="FN14" s="380"/>
      <c r="FO14" s="380"/>
      <c r="FP14" s="380"/>
      <c r="FQ14" s="380"/>
      <c r="FR14" s="380"/>
      <c r="FS14" s="380"/>
      <c r="FT14" s="380"/>
      <c r="FU14" s="380"/>
      <c r="FV14" s="380"/>
      <c r="FW14" s="380"/>
      <c r="FX14" s="380"/>
      <c r="FY14" s="380"/>
      <c r="FZ14" s="380"/>
      <c r="GA14" s="380"/>
      <c r="GB14" s="380"/>
      <c r="GC14" s="380"/>
      <c r="GD14" s="380"/>
      <c r="GE14" s="380"/>
      <c r="GF14" s="380"/>
      <c r="GG14" s="380"/>
      <c r="GH14" s="380"/>
      <c r="GI14" s="380"/>
      <c r="GJ14" s="380"/>
      <c r="GK14" s="380"/>
      <c r="GL14" s="380"/>
      <c r="GM14" s="380"/>
      <c r="GN14" s="380"/>
      <c r="GO14" s="380"/>
      <c r="GP14" s="380"/>
      <c r="GQ14" s="380"/>
      <c r="GR14" s="380"/>
      <c r="GS14" s="380"/>
      <c r="GT14" s="380"/>
      <c r="GU14" s="380"/>
      <c r="GV14" s="380"/>
      <c r="GW14" s="380"/>
      <c r="GX14" s="380"/>
      <c r="GY14" s="380"/>
      <c r="GZ14" s="380"/>
      <c r="HA14" s="380"/>
      <c r="HB14" s="380"/>
      <c r="HC14" s="380"/>
      <c r="HD14" s="380"/>
      <c r="HE14" s="380"/>
      <c r="HF14" s="380"/>
      <c r="HG14" s="380"/>
      <c r="HH14" s="380"/>
      <c r="HI14" s="380"/>
      <c r="HJ14" s="380"/>
      <c r="HK14" s="380"/>
      <c r="HL14" s="380"/>
      <c r="HM14" s="380"/>
      <c r="HN14" s="380"/>
      <c r="HO14" s="380"/>
      <c r="HP14" s="380"/>
      <c r="HQ14" s="380"/>
      <c r="HR14" s="380"/>
      <c r="HS14" s="380"/>
      <c r="HT14" s="380"/>
      <c r="HU14" s="380"/>
      <c r="HV14" s="380"/>
      <c r="HW14" s="380"/>
      <c r="HX14" s="380"/>
      <c r="HY14" s="380"/>
      <c r="HZ14" s="380"/>
      <c r="IA14" s="380"/>
      <c r="IB14" s="380"/>
      <c r="IC14" s="380"/>
      <c r="ID14" s="380"/>
      <c r="IE14" s="380"/>
      <c r="IF14" s="380"/>
      <c r="IG14" s="380"/>
      <c r="IH14" s="380"/>
      <c r="II14" s="380"/>
      <c r="IJ14" s="380"/>
      <c r="IK14" s="380"/>
      <c r="IL14" s="380"/>
      <c r="IM14" s="380"/>
      <c r="IN14" s="380"/>
      <c r="IO14" s="380"/>
      <c r="IP14" s="380"/>
      <c r="IQ14" s="380"/>
      <c r="IR14" s="380"/>
      <c r="IS14" s="380"/>
    </row>
    <row r="15" spans="1:253" s="381" customFormat="1" ht="40.5">
      <c r="A15" s="370" t="s">
        <v>171</v>
      </c>
      <c r="B15" s="364" t="s">
        <v>267</v>
      </c>
      <c r="C15" s="385">
        <v>1</v>
      </c>
      <c r="D15" s="385"/>
      <c r="E15" s="385"/>
      <c r="F15" s="387"/>
      <c r="G15" s="388">
        <v>4.5</v>
      </c>
      <c r="H15" s="365">
        <v>135</v>
      </c>
      <c r="I15" s="385">
        <v>60</v>
      </c>
      <c r="J15" s="385">
        <v>30</v>
      </c>
      <c r="K15" s="385"/>
      <c r="L15" s="385">
        <v>30</v>
      </c>
      <c r="M15" s="385">
        <v>75</v>
      </c>
      <c r="N15" s="389">
        <v>4</v>
      </c>
      <c r="O15" s="390"/>
      <c r="P15" s="390"/>
      <c r="Q15" s="389">
        <v>4</v>
      </c>
      <c r="R15" s="391"/>
      <c r="S15" s="391"/>
      <c r="T15" s="391"/>
      <c r="U15" s="386" t="s">
        <v>309</v>
      </c>
      <c r="V15" s="368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  <c r="BU15" s="380"/>
      <c r="BV15" s="380"/>
      <c r="BW15" s="380"/>
      <c r="BX15" s="380"/>
      <c r="BY15" s="380"/>
      <c r="BZ15" s="380"/>
      <c r="CA15" s="380"/>
      <c r="CB15" s="380"/>
      <c r="CC15" s="380"/>
      <c r="CD15" s="380"/>
      <c r="CE15" s="380"/>
      <c r="CF15" s="380"/>
      <c r="CG15" s="380"/>
      <c r="CH15" s="380"/>
      <c r="CI15" s="380"/>
      <c r="CJ15" s="380"/>
      <c r="CK15" s="380"/>
      <c r="CL15" s="380"/>
      <c r="CM15" s="380"/>
      <c r="CN15" s="380"/>
      <c r="CO15" s="380"/>
      <c r="CP15" s="380"/>
      <c r="CQ15" s="380"/>
      <c r="CR15" s="380"/>
      <c r="CS15" s="380"/>
      <c r="CT15" s="380"/>
      <c r="CU15" s="380"/>
      <c r="CV15" s="380"/>
      <c r="CW15" s="380"/>
      <c r="CX15" s="380"/>
      <c r="CY15" s="380"/>
      <c r="CZ15" s="380"/>
      <c r="DA15" s="380"/>
      <c r="DB15" s="380"/>
      <c r="DC15" s="380"/>
      <c r="DD15" s="380"/>
      <c r="DE15" s="380"/>
      <c r="DF15" s="380"/>
      <c r="DG15" s="380"/>
      <c r="DH15" s="380"/>
      <c r="DI15" s="380"/>
      <c r="DJ15" s="380"/>
      <c r="DK15" s="380"/>
      <c r="DL15" s="380"/>
      <c r="DM15" s="380"/>
      <c r="DN15" s="380"/>
      <c r="DO15" s="380"/>
      <c r="DP15" s="380"/>
      <c r="DQ15" s="380"/>
      <c r="DR15" s="380"/>
      <c r="DS15" s="380"/>
      <c r="DT15" s="380"/>
      <c r="DU15" s="380"/>
      <c r="DV15" s="380"/>
      <c r="DW15" s="380"/>
      <c r="DX15" s="380"/>
      <c r="DY15" s="380"/>
      <c r="DZ15" s="380"/>
      <c r="EA15" s="380"/>
      <c r="EB15" s="380"/>
      <c r="EC15" s="380"/>
      <c r="ED15" s="380"/>
      <c r="EE15" s="380"/>
      <c r="EF15" s="380"/>
      <c r="EG15" s="380"/>
      <c r="EH15" s="380"/>
      <c r="EI15" s="380"/>
      <c r="EJ15" s="380"/>
      <c r="EK15" s="380"/>
      <c r="EL15" s="380"/>
      <c r="EM15" s="380"/>
      <c r="EN15" s="380"/>
      <c r="EO15" s="380"/>
      <c r="EP15" s="380"/>
      <c r="EQ15" s="380"/>
      <c r="ER15" s="380"/>
      <c r="ES15" s="380"/>
      <c r="ET15" s="380"/>
      <c r="EU15" s="380"/>
      <c r="EV15" s="380"/>
      <c r="EW15" s="380"/>
      <c r="EX15" s="380"/>
      <c r="EY15" s="380"/>
      <c r="EZ15" s="380"/>
      <c r="FA15" s="380"/>
      <c r="FB15" s="380"/>
      <c r="FC15" s="380"/>
      <c r="FD15" s="380"/>
      <c r="FE15" s="380"/>
      <c r="FF15" s="380"/>
      <c r="FG15" s="380"/>
      <c r="FH15" s="380"/>
      <c r="FI15" s="380"/>
      <c r="FJ15" s="380"/>
      <c r="FK15" s="380"/>
      <c r="FL15" s="380"/>
      <c r="FM15" s="380"/>
      <c r="FN15" s="380"/>
      <c r="FO15" s="380"/>
      <c r="FP15" s="380"/>
      <c r="FQ15" s="380"/>
      <c r="FR15" s="380"/>
      <c r="FS15" s="380"/>
      <c r="FT15" s="380"/>
      <c r="FU15" s="380"/>
      <c r="FV15" s="380"/>
      <c r="FW15" s="380"/>
      <c r="FX15" s="380"/>
      <c r="FY15" s="380"/>
      <c r="FZ15" s="380"/>
      <c r="GA15" s="380"/>
      <c r="GB15" s="380"/>
      <c r="GC15" s="380"/>
      <c r="GD15" s="380"/>
      <c r="GE15" s="380"/>
      <c r="GF15" s="380"/>
      <c r="GG15" s="380"/>
      <c r="GH15" s="380"/>
      <c r="GI15" s="380"/>
      <c r="GJ15" s="380"/>
      <c r="GK15" s="380"/>
      <c r="GL15" s="380"/>
      <c r="GM15" s="380"/>
      <c r="GN15" s="380"/>
      <c r="GO15" s="380"/>
      <c r="GP15" s="380"/>
      <c r="GQ15" s="380"/>
      <c r="GR15" s="380"/>
      <c r="GS15" s="380"/>
      <c r="GT15" s="380"/>
      <c r="GU15" s="380"/>
      <c r="GV15" s="380"/>
      <c r="GW15" s="380"/>
      <c r="GX15" s="380"/>
      <c r="GY15" s="380"/>
      <c r="GZ15" s="380"/>
      <c r="HA15" s="380"/>
      <c r="HB15" s="380"/>
      <c r="HC15" s="380"/>
      <c r="HD15" s="380"/>
      <c r="HE15" s="380"/>
      <c r="HF15" s="380"/>
      <c r="HG15" s="380"/>
      <c r="HH15" s="380"/>
      <c r="HI15" s="380"/>
      <c r="HJ15" s="380"/>
      <c r="HK15" s="380"/>
      <c r="HL15" s="380"/>
      <c r="HM15" s="380"/>
      <c r="HN15" s="380"/>
      <c r="HO15" s="380"/>
      <c r="HP15" s="380"/>
      <c r="HQ15" s="380"/>
      <c r="HR15" s="380"/>
      <c r="HS15" s="380"/>
      <c r="HT15" s="380"/>
      <c r="HU15" s="380"/>
      <c r="HV15" s="380"/>
      <c r="HW15" s="380"/>
      <c r="HX15" s="380"/>
      <c r="HY15" s="380"/>
      <c r="HZ15" s="380"/>
      <c r="IA15" s="380"/>
      <c r="IB15" s="380"/>
      <c r="IC15" s="380"/>
      <c r="ID15" s="380"/>
      <c r="IE15" s="380"/>
      <c r="IF15" s="380"/>
      <c r="IG15" s="380"/>
      <c r="IH15" s="380"/>
      <c r="II15" s="380"/>
      <c r="IJ15" s="380"/>
      <c r="IK15" s="380"/>
      <c r="IL15" s="380"/>
      <c r="IM15" s="380"/>
      <c r="IN15" s="380"/>
      <c r="IO15" s="380"/>
      <c r="IP15" s="380"/>
      <c r="IQ15" s="380"/>
      <c r="IR15" s="380"/>
      <c r="IS15" s="380"/>
    </row>
    <row r="16" spans="1:25" s="404" customFormat="1" ht="40.5">
      <c r="A16" s="392" t="s">
        <v>256</v>
      </c>
      <c r="B16" s="393" t="s">
        <v>268</v>
      </c>
      <c r="C16" s="394"/>
      <c r="D16" s="394">
        <v>1</v>
      </c>
      <c r="E16" s="394"/>
      <c r="F16" s="395"/>
      <c r="G16" s="396">
        <v>3</v>
      </c>
      <c r="H16" s="397">
        <v>90</v>
      </c>
      <c r="I16" s="397">
        <v>36</v>
      </c>
      <c r="J16" s="394">
        <v>15</v>
      </c>
      <c r="K16" s="394">
        <v>15</v>
      </c>
      <c r="L16" s="394">
        <v>15</v>
      </c>
      <c r="M16" s="394">
        <v>54</v>
      </c>
      <c r="N16" s="398"/>
      <c r="O16" s="399">
        <v>2</v>
      </c>
      <c r="P16" s="399"/>
      <c r="Q16" s="399">
        <v>3</v>
      </c>
      <c r="R16" s="400"/>
      <c r="S16" s="400"/>
      <c r="T16" s="400"/>
      <c r="U16" s="401" t="s">
        <v>308</v>
      </c>
      <c r="V16" s="402"/>
      <c r="W16" s="403"/>
      <c r="X16" s="403"/>
      <c r="Y16" s="403"/>
    </row>
    <row r="17" spans="1:25" s="404" customFormat="1" ht="20.25">
      <c r="A17" s="407"/>
      <c r="B17" s="393" t="s">
        <v>316</v>
      </c>
      <c r="C17" s="394"/>
      <c r="D17" s="394"/>
      <c r="E17" s="394"/>
      <c r="F17" s="395"/>
      <c r="G17" s="396"/>
      <c r="H17" s="397"/>
      <c r="I17" s="397"/>
      <c r="J17" s="394"/>
      <c r="K17" s="394"/>
      <c r="L17" s="394"/>
      <c r="M17" s="394"/>
      <c r="N17" s="398"/>
      <c r="O17" s="399"/>
      <c r="P17" s="399"/>
      <c r="Q17" s="399" t="s">
        <v>317</v>
      </c>
      <c r="R17" s="400"/>
      <c r="S17" s="400"/>
      <c r="T17" s="400"/>
      <c r="U17" s="401"/>
      <c r="V17" s="402"/>
      <c r="W17" s="403"/>
      <c r="X17" s="403"/>
      <c r="Y17" s="403"/>
    </row>
    <row r="18" spans="1:25" s="404" customFormat="1" ht="20.25" customHeight="1">
      <c r="A18" s="405"/>
      <c r="B18" s="238" t="s">
        <v>152</v>
      </c>
      <c r="C18" s="394"/>
      <c r="D18" s="394">
        <v>1</v>
      </c>
      <c r="E18" s="394"/>
      <c r="F18" s="395"/>
      <c r="G18" s="396"/>
      <c r="H18" s="397"/>
      <c r="I18" s="397"/>
      <c r="J18" s="962" t="s">
        <v>218</v>
      </c>
      <c r="K18" s="963"/>
      <c r="L18" s="963"/>
      <c r="M18" s="963"/>
      <c r="N18" s="963"/>
      <c r="O18" s="963"/>
      <c r="P18" s="963"/>
      <c r="Q18" s="964"/>
      <c r="R18" s="400"/>
      <c r="S18" s="400"/>
      <c r="T18" s="400"/>
      <c r="U18" s="406"/>
      <c r="V18" s="402"/>
      <c r="W18" s="403"/>
      <c r="X18" s="403"/>
      <c r="Y18" s="403"/>
    </row>
    <row r="19" spans="1:253" ht="18">
      <c r="A19" s="316"/>
      <c r="B19" s="317"/>
      <c r="C19" s="318"/>
      <c r="D19" s="318"/>
      <c r="E19" s="318"/>
      <c r="F19" s="319"/>
      <c r="G19" s="320"/>
      <c r="H19" s="321"/>
      <c r="I19" s="318"/>
      <c r="J19" s="318"/>
      <c r="K19" s="318"/>
      <c r="L19" s="318"/>
      <c r="M19" s="318"/>
      <c r="N19" s="322"/>
      <c r="O19" s="323"/>
      <c r="P19" s="324"/>
      <c r="Q19" s="322"/>
      <c r="R19" s="228"/>
      <c r="S19" s="228"/>
      <c r="T19" s="228"/>
      <c r="U19" s="228"/>
      <c r="V19" s="362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</row>
    <row r="20" spans="1:17" ht="18.75">
      <c r="A20" s="325"/>
      <c r="B20" s="409" t="s">
        <v>301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</row>
    <row r="21" spans="1:253" s="75" customFormat="1" ht="18.75">
      <c r="A21" s="410"/>
      <c r="B21" s="411" t="s">
        <v>23</v>
      </c>
      <c r="C21" s="412"/>
      <c r="D21" s="412"/>
      <c r="E21" s="412"/>
      <c r="F21" s="413"/>
      <c r="G21" s="414">
        <v>1</v>
      </c>
      <c r="H21" s="412">
        <v>30</v>
      </c>
      <c r="I21" s="412">
        <v>18</v>
      </c>
      <c r="J21" s="412"/>
      <c r="K21" s="412"/>
      <c r="L21" s="412">
        <v>9</v>
      </c>
      <c r="M21" s="412">
        <v>12</v>
      </c>
      <c r="N21" s="412"/>
      <c r="O21" s="413">
        <v>1</v>
      </c>
      <c r="P21" s="413"/>
      <c r="Q21" s="413">
        <v>1</v>
      </c>
      <c r="R21" s="193"/>
      <c r="S21" s="193"/>
      <c r="T21" s="193"/>
      <c r="U21" s="193"/>
      <c r="V21" s="335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</row>
    <row r="22" spans="1:253" ht="7.5" customHeight="1" hidden="1">
      <c r="A22" s="195"/>
      <c r="B22" s="196"/>
      <c r="C22" s="263"/>
      <c r="D22" s="231"/>
      <c r="E22" s="231"/>
      <c r="F22" s="311"/>
      <c r="G22" s="199"/>
      <c r="H22" s="197"/>
      <c r="I22" s="198"/>
      <c r="J22" s="198"/>
      <c r="K22" s="198"/>
      <c r="L22" s="198"/>
      <c r="M22" s="200"/>
      <c r="N22" s="203"/>
      <c r="O22" s="204"/>
      <c r="P22" s="205"/>
      <c r="Q22" s="204"/>
      <c r="R22" s="193"/>
      <c r="S22" s="193"/>
      <c r="T22" s="193"/>
      <c r="U22" s="193"/>
      <c r="V22" s="335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</row>
    <row r="23" spans="1:253" ht="7.5" customHeight="1" hidden="1">
      <c r="A23" s="195"/>
      <c r="B23" s="196"/>
      <c r="C23" s="263"/>
      <c r="D23" s="231"/>
      <c r="E23" s="231"/>
      <c r="F23" s="311"/>
      <c r="G23" s="199"/>
      <c r="H23" s="197"/>
      <c r="I23" s="198"/>
      <c r="J23" s="198"/>
      <c r="K23" s="198"/>
      <c r="L23" s="198"/>
      <c r="M23" s="200"/>
      <c r="N23" s="203"/>
      <c r="O23" s="204"/>
      <c r="P23" s="205"/>
      <c r="Q23" s="204"/>
      <c r="R23" s="193"/>
      <c r="S23" s="193"/>
      <c r="T23" s="193"/>
      <c r="U23" s="193"/>
      <c r="V23" s="335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  <c r="IS23" s="194"/>
    </row>
    <row r="24" spans="1:253" s="75" customFormat="1" ht="37.5">
      <c r="A24" s="415" t="s">
        <v>169</v>
      </c>
      <c r="B24" s="416" t="s">
        <v>270</v>
      </c>
      <c r="C24" s="417"/>
      <c r="D24" s="418"/>
      <c r="E24" s="418"/>
      <c r="F24" s="419"/>
      <c r="G24" s="420">
        <v>5.5</v>
      </c>
      <c r="H24" s="421">
        <v>165</v>
      </c>
      <c r="I24" s="418">
        <v>54</v>
      </c>
      <c r="J24" s="418">
        <v>18</v>
      </c>
      <c r="K24" s="418">
        <v>9</v>
      </c>
      <c r="L24" s="418"/>
      <c r="M24" s="418">
        <v>111</v>
      </c>
      <c r="N24" s="422"/>
      <c r="O24" s="423">
        <v>3</v>
      </c>
      <c r="P24" s="424"/>
      <c r="Q24" s="425">
        <v>3</v>
      </c>
      <c r="R24" s="193"/>
      <c r="S24" s="193"/>
      <c r="T24" s="193"/>
      <c r="U24" s="193"/>
      <c r="V24" s="335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</row>
    <row r="25" spans="1:253" ht="3.75" customHeight="1">
      <c r="A25" s="211"/>
      <c r="B25" s="218"/>
      <c r="C25" s="224"/>
      <c r="D25" s="222"/>
      <c r="E25" s="222"/>
      <c r="F25" s="225"/>
      <c r="G25" s="226"/>
      <c r="H25" s="213"/>
      <c r="I25" s="222"/>
      <c r="J25" s="222"/>
      <c r="K25" s="222"/>
      <c r="L25" s="222"/>
      <c r="M25" s="222"/>
      <c r="N25" s="215"/>
      <c r="O25" s="216"/>
      <c r="P25" s="217"/>
      <c r="Q25" s="208"/>
      <c r="R25" s="193"/>
      <c r="S25" s="193"/>
      <c r="T25" s="193"/>
      <c r="U25" s="193"/>
      <c r="V25" s="335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</row>
    <row r="26" spans="1:253" ht="1.5" customHeight="1">
      <c r="A26" s="211"/>
      <c r="B26" s="218"/>
      <c r="C26" s="224"/>
      <c r="D26" s="222"/>
      <c r="E26" s="222"/>
      <c r="F26" s="225"/>
      <c r="G26" s="226"/>
      <c r="H26" s="213"/>
      <c r="I26" s="222"/>
      <c r="J26" s="222"/>
      <c r="K26" s="222"/>
      <c r="L26" s="222"/>
      <c r="M26" s="222"/>
      <c r="N26" s="215"/>
      <c r="O26" s="216"/>
      <c r="P26" s="217"/>
      <c r="Q26" s="208"/>
      <c r="R26" s="193"/>
      <c r="S26" s="193"/>
      <c r="T26" s="193"/>
      <c r="U26" s="193"/>
      <c r="V26" s="335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  <c r="IS26" s="194"/>
    </row>
    <row r="27" spans="1:253" s="75" customFormat="1" ht="38.25" thickBot="1">
      <c r="A27" s="415" t="s">
        <v>177</v>
      </c>
      <c r="B27" s="416" t="s">
        <v>271</v>
      </c>
      <c r="C27" s="417"/>
      <c r="D27" s="418"/>
      <c r="E27" s="418"/>
      <c r="F27" s="419"/>
      <c r="G27" s="426">
        <v>1</v>
      </c>
      <c r="H27" s="421">
        <v>30</v>
      </c>
      <c r="I27" s="418">
        <v>18</v>
      </c>
      <c r="J27" s="418"/>
      <c r="K27" s="418"/>
      <c r="L27" s="418">
        <v>9</v>
      </c>
      <c r="M27" s="418">
        <v>12</v>
      </c>
      <c r="N27" s="427"/>
      <c r="O27" s="425">
        <v>1</v>
      </c>
      <c r="P27" s="424"/>
      <c r="Q27" s="425">
        <v>1</v>
      </c>
      <c r="R27" s="193"/>
      <c r="S27" s="193"/>
      <c r="T27" s="193"/>
      <c r="U27" s="193"/>
      <c r="V27" s="335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  <c r="IS27" s="194"/>
    </row>
    <row r="28" spans="1:253" ht="18" hidden="1">
      <c r="A28" s="954" t="s">
        <v>205</v>
      </c>
      <c r="B28" s="955"/>
      <c r="C28" s="245"/>
      <c r="D28" s="202"/>
      <c r="E28" s="202"/>
      <c r="F28" s="205"/>
      <c r="G28" s="212">
        <v>3</v>
      </c>
      <c r="H28" s="201">
        <v>90</v>
      </c>
      <c r="I28" s="202">
        <v>36</v>
      </c>
      <c r="J28" s="202">
        <v>9</v>
      </c>
      <c r="K28" s="202"/>
      <c r="L28" s="202">
        <v>9</v>
      </c>
      <c r="M28" s="202">
        <v>54</v>
      </c>
      <c r="N28" s="203"/>
      <c r="O28" s="202">
        <v>2</v>
      </c>
      <c r="P28" s="246"/>
      <c r="Q28" s="247">
        <v>2</v>
      </c>
      <c r="R28" s="193"/>
      <c r="S28" s="193"/>
      <c r="T28" s="193"/>
      <c r="U28" s="193"/>
      <c r="V28" s="335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  <c r="IS28" s="194"/>
    </row>
    <row r="29" spans="1:253" ht="18.75" hidden="1" thickBot="1">
      <c r="A29" s="956" t="s">
        <v>206</v>
      </c>
      <c r="B29" s="957"/>
      <c r="C29" s="248"/>
      <c r="D29" s="222"/>
      <c r="E29" s="222"/>
      <c r="F29" s="225"/>
      <c r="G29" s="249">
        <v>3</v>
      </c>
      <c r="H29" s="203">
        <v>90</v>
      </c>
      <c r="I29" s="222">
        <v>36</v>
      </c>
      <c r="J29" s="222">
        <v>9</v>
      </c>
      <c r="K29" s="222"/>
      <c r="L29" s="222">
        <v>9</v>
      </c>
      <c r="M29" s="250">
        <v>54</v>
      </c>
      <c r="N29" s="251"/>
      <c r="O29" s="206">
        <v>2</v>
      </c>
      <c r="P29" s="242"/>
      <c r="Q29" s="252">
        <v>2</v>
      </c>
      <c r="R29" s="193"/>
      <c r="S29" s="193"/>
      <c r="T29" s="193"/>
      <c r="U29" s="193"/>
      <c r="V29" s="335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  <c r="IL29" s="194"/>
      <c r="IM29" s="194"/>
      <c r="IN29" s="194"/>
      <c r="IO29" s="194"/>
      <c r="IP29" s="194"/>
      <c r="IQ29" s="194"/>
      <c r="IR29" s="194"/>
      <c r="IS29" s="194"/>
    </row>
    <row r="30" spans="1:253" s="75" customFormat="1" ht="37.5">
      <c r="A30" s="428" t="s">
        <v>321</v>
      </c>
      <c r="B30" s="429" t="s">
        <v>272</v>
      </c>
      <c r="C30" s="430"/>
      <c r="D30" s="431"/>
      <c r="E30" s="431"/>
      <c r="F30" s="432"/>
      <c r="G30" s="433">
        <v>3</v>
      </c>
      <c r="H30" s="434">
        <v>90</v>
      </c>
      <c r="I30" s="412">
        <v>36</v>
      </c>
      <c r="J30" s="418">
        <v>9</v>
      </c>
      <c r="K30" s="418"/>
      <c r="L30" s="418">
        <v>9</v>
      </c>
      <c r="M30" s="412">
        <v>54</v>
      </c>
      <c r="N30" s="435"/>
      <c r="O30" s="436">
        <v>2</v>
      </c>
      <c r="P30" s="437"/>
      <c r="Q30" s="438">
        <v>2</v>
      </c>
      <c r="R30" s="193"/>
      <c r="S30" s="255"/>
      <c r="T30" s="255"/>
      <c r="U30" s="255"/>
      <c r="V30" s="353"/>
      <c r="W30" s="255"/>
      <c r="X30" s="255"/>
      <c r="Y30" s="256"/>
      <c r="Z30" s="256"/>
      <c r="AA30" s="256"/>
      <c r="AB30" s="255"/>
      <c r="AC30" s="255"/>
      <c r="AD30" s="255"/>
      <c r="AE30" s="193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  <c r="IS30" s="194"/>
    </row>
    <row r="31" spans="1:253" ht="6" customHeight="1" hidden="1">
      <c r="A31" s="195" t="s">
        <v>322</v>
      </c>
      <c r="B31" s="145"/>
      <c r="C31" s="203"/>
      <c r="D31" s="202"/>
      <c r="E31" s="202"/>
      <c r="F31" s="205"/>
      <c r="G31" s="212"/>
      <c r="H31" s="219"/>
      <c r="I31" s="198"/>
      <c r="J31" s="198"/>
      <c r="K31" s="198"/>
      <c r="L31" s="198"/>
      <c r="M31" s="220"/>
      <c r="N31" s="203"/>
      <c r="O31" s="202"/>
      <c r="P31" s="246"/>
      <c r="Q31" s="259"/>
      <c r="R31" s="193"/>
      <c r="S31" s="255"/>
      <c r="T31" s="255"/>
      <c r="U31" s="255"/>
      <c r="V31" s="353"/>
      <c r="W31" s="255"/>
      <c r="X31" s="255"/>
      <c r="Y31" s="256"/>
      <c r="Z31" s="256"/>
      <c r="AA31" s="256"/>
      <c r="AB31" s="255"/>
      <c r="AC31" s="255"/>
      <c r="AD31" s="255"/>
      <c r="AE31" s="193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  <c r="IS31" s="194"/>
    </row>
    <row r="32" spans="1:253" ht="4.5" customHeight="1" hidden="1">
      <c r="A32" s="195" t="s">
        <v>323</v>
      </c>
      <c r="B32" s="145"/>
      <c r="C32" s="203"/>
      <c r="D32" s="202"/>
      <c r="E32" s="202"/>
      <c r="F32" s="205"/>
      <c r="G32" s="212"/>
      <c r="H32" s="219"/>
      <c r="I32" s="198"/>
      <c r="J32" s="198"/>
      <c r="K32" s="198"/>
      <c r="L32" s="198"/>
      <c r="M32" s="220"/>
      <c r="N32" s="203"/>
      <c r="O32" s="202"/>
      <c r="P32" s="246"/>
      <c r="Q32" s="259"/>
      <c r="R32" s="193"/>
      <c r="S32" s="255"/>
      <c r="T32" s="255"/>
      <c r="U32" s="255"/>
      <c r="V32" s="353"/>
      <c r="W32" s="255"/>
      <c r="X32" s="255"/>
      <c r="Y32" s="256"/>
      <c r="Z32" s="256"/>
      <c r="AA32" s="256"/>
      <c r="AB32" s="255"/>
      <c r="AC32" s="255"/>
      <c r="AD32" s="255"/>
      <c r="AE32" s="193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</row>
    <row r="33" spans="1:253" ht="18.75" hidden="1">
      <c r="A33" s="195" t="s">
        <v>324</v>
      </c>
      <c r="B33" s="146" t="s">
        <v>23</v>
      </c>
      <c r="C33" s="234"/>
      <c r="D33" s="222"/>
      <c r="E33" s="222"/>
      <c r="F33" s="225"/>
      <c r="G33" s="226">
        <v>3</v>
      </c>
      <c r="H33" s="219">
        <v>90</v>
      </c>
      <c r="I33" s="222">
        <v>36</v>
      </c>
      <c r="J33" s="222">
        <v>9</v>
      </c>
      <c r="K33" s="222"/>
      <c r="L33" s="222">
        <v>9</v>
      </c>
      <c r="M33" s="250">
        <v>54</v>
      </c>
      <c r="N33" s="257"/>
      <c r="O33" s="208">
        <v>2</v>
      </c>
      <c r="P33" s="258"/>
      <c r="Q33" s="259">
        <v>2</v>
      </c>
      <c r="R33" s="193"/>
      <c r="S33" s="255"/>
      <c r="T33" s="255"/>
      <c r="U33" s="255"/>
      <c r="V33" s="353"/>
      <c r="W33" s="255"/>
      <c r="X33" s="255"/>
      <c r="Y33" s="256"/>
      <c r="Z33" s="256"/>
      <c r="AA33" s="256"/>
      <c r="AB33" s="255"/>
      <c r="AC33" s="255"/>
      <c r="AD33" s="255"/>
      <c r="AE33" s="193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</row>
    <row r="34" spans="1:253" ht="6" customHeight="1" hidden="1">
      <c r="A34" s="195" t="s">
        <v>325</v>
      </c>
      <c r="B34" s="146"/>
      <c r="C34" s="234"/>
      <c r="D34" s="222"/>
      <c r="E34" s="222"/>
      <c r="F34" s="225"/>
      <c r="G34" s="226"/>
      <c r="H34" s="219"/>
      <c r="I34" s="222"/>
      <c r="J34" s="222"/>
      <c r="K34" s="222"/>
      <c r="L34" s="222"/>
      <c r="M34" s="314"/>
      <c r="N34" s="257"/>
      <c r="O34" s="208"/>
      <c r="P34" s="246"/>
      <c r="Q34" s="259"/>
      <c r="R34" s="193"/>
      <c r="S34" s="255"/>
      <c r="T34" s="255"/>
      <c r="U34" s="255"/>
      <c r="V34" s="353"/>
      <c r="W34" s="255"/>
      <c r="X34" s="255"/>
      <c r="Y34" s="256"/>
      <c r="Z34" s="256"/>
      <c r="AA34" s="256"/>
      <c r="AB34" s="255"/>
      <c r="AC34" s="255"/>
      <c r="AD34" s="255"/>
      <c r="AE34" s="193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</row>
    <row r="35" spans="1:253" ht="5.25" customHeight="1" hidden="1">
      <c r="A35" s="195" t="s">
        <v>326</v>
      </c>
      <c r="B35" s="146"/>
      <c r="C35" s="234"/>
      <c r="D35" s="222"/>
      <c r="E35" s="222"/>
      <c r="F35" s="225"/>
      <c r="G35" s="226"/>
      <c r="H35" s="219"/>
      <c r="I35" s="222"/>
      <c r="J35" s="222"/>
      <c r="K35" s="222"/>
      <c r="L35" s="222"/>
      <c r="M35" s="314"/>
      <c r="N35" s="257"/>
      <c r="O35" s="208"/>
      <c r="P35" s="246"/>
      <c r="Q35" s="259"/>
      <c r="R35" s="193"/>
      <c r="S35" s="255"/>
      <c r="T35" s="255"/>
      <c r="U35" s="255"/>
      <c r="V35" s="353"/>
      <c r="W35" s="255"/>
      <c r="X35" s="255"/>
      <c r="Y35" s="256"/>
      <c r="Z35" s="256"/>
      <c r="AA35" s="256"/>
      <c r="AB35" s="255"/>
      <c r="AC35" s="255"/>
      <c r="AD35" s="255"/>
      <c r="AE35" s="193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</row>
    <row r="36" spans="1:253" s="75" customFormat="1" ht="37.5">
      <c r="A36" s="428" t="s">
        <v>322</v>
      </c>
      <c r="B36" s="439" t="s">
        <v>273</v>
      </c>
      <c r="C36" s="440"/>
      <c r="D36" s="412"/>
      <c r="E36" s="412"/>
      <c r="F36" s="441"/>
      <c r="G36" s="420">
        <v>3</v>
      </c>
      <c r="H36" s="434">
        <v>90</v>
      </c>
      <c r="I36" s="412">
        <v>36</v>
      </c>
      <c r="J36" s="418">
        <v>9</v>
      </c>
      <c r="K36" s="418"/>
      <c r="L36" s="418">
        <v>9</v>
      </c>
      <c r="M36" s="412">
        <v>54</v>
      </c>
      <c r="N36" s="440"/>
      <c r="O36" s="412">
        <v>2</v>
      </c>
      <c r="P36" s="437"/>
      <c r="Q36" s="438">
        <v>2</v>
      </c>
      <c r="R36" s="193"/>
      <c r="S36" s="193"/>
      <c r="T36" s="193"/>
      <c r="U36" s="193"/>
      <c r="V36" s="335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  <c r="IS36" s="194"/>
    </row>
    <row r="37" spans="1:253" ht="4.5" customHeight="1" hidden="1">
      <c r="A37" s="232"/>
      <c r="B37" s="146"/>
      <c r="C37" s="197"/>
      <c r="D37" s="198"/>
      <c r="E37" s="198"/>
      <c r="F37" s="210"/>
      <c r="G37" s="226"/>
      <c r="H37" s="219"/>
      <c r="I37" s="198"/>
      <c r="J37" s="198"/>
      <c r="K37" s="198"/>
      <c r="L37" s="198"/>
      <c r="M37" s="220"/>
      <c r="N37" s="197"/>
      <c r="O37" s="198"/>
      <c r="P37" s="246"/>
      <c r="Q37" s="259"/>
      <c r="R37" s="193"/>
      <c r="S37" s="193"/>
      <c r="T37" s="193"/>
      <c r="U37" s="193"/>
      <c r="V37" s="335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4"/>
      <c r="GQ37" s="194"/>
      <c r="GR37" s="194"/>
      <c r="GS37" s="194"/>
      <c r="GT37" s="194"/>
      <c r="GU37" s="194"/>
      <c r="GV37" s="194"/>
      <c r="GW37" s="194"/>
      <c r="GX37" s="194"/>
      <c r="GY37" s="194"/>
      <c r="GZ37" s="194"/>
      <c r="HA37" s="194"/>
      <c r="HB37" s="194"/>
      <c r="HC37" s="194"/>
      <c r="HD37" s="194"/>
      <c r="HE37" s="194"/>
      <c r="HF37" s="194"/>
      <c r="HG37" s="194"/>
      <c r="HH37" s="194"/>
      <c r="HI37" s="194"/>
      <c r="HJ37" s="194"/>
      <c r="HK37" s="194"/>
      <c r="HL37" s="194"/>
      <c r="HM37" s="194"/>
      <c r="HN37" s="194"/>
      <c r="HO37" s="194"/>
      <c r="HP37" s="194"/>
      <c r="HQ37" s="194"/>
      <c r="HR37" s="194"/>
      <c r="HS37" s="194"/>
      <c r="HT37" s="194"/>
      <c r="HU37" s="194"/>
      <c r="HV37" s="194"/>
      <c r="HW37" s="194"/>
      <c r="HX37" s="194"/>
      <c r="HY37" s="194"/>
      <c r="HZ37" s="194"/>
      <c r="IA37" s="194"/>
      <c r="IB37" s="194"/>
      <c r="IC37" s="194"/>
      <c r="ID37" s="194"/>
      <c r="IE37" s="194"/>
      <c r="IF37" s="194"/>
      <c r="IG37" s="194"/>
      <c r="IH37" s="194"/>
      <c r="II37" s="194"/>
      <c r="IJ37" s="194"/>
      <c r="IK37" s="194"/>
      <c r="IL37" s="194"/>
      <c r="IM37" s="194"/>
      <c r="IN37" s="194"/>
      <c r="IO37" s="194"/>
      <c r="IP37" s="194"/>
      <c r="IQ37" s="194"/>
      <c r="IR37" s="194"/>
      <c r="IS37" s="194"/>
    </row>
    <row r="38" spans="1:253" ht="2.25" customHeight="1" hidden="1">
      <c r="A38" s="232"/>
      <c r="B38" s="146"/>
      <c r="C38" s="197"/>
      <c r="D38" s="198"/>
      <c r="E38" s="198"/>
      <c r="F38" s="210"/>
      <c r="G38" s="226"/>
      <c r="H38" s="219"/>
      <c r="I38" s="198"/>
      <c r="J38" s="198"/>
      <c r="K38" s="198"/>
      <c r="L38" s="198"/>
      <c r="M38" s="220"/>
      <c r="N38" s="197"/>
      <c r="O38" s="198"/>
      <c r="P38" s="246"/>
      <c r="Q38" s="259"/>
      <c r="R38" s="193"/>
      <c r="S38" s="193"/>
      <c r="T38" s="193"/>
      <c r="U38" s="193"/>
      <c r="V38" s="335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4"/>
      <c r="GN38" s="194"/>
      <c r="GO38" s="194"/>
      <c r="GP38" s="194"/>
      <c r="GQ38" s="194"/>
      <c r="GR38" s="194"/>
      <c r="GS38" s="194"/>
      <c r="GT38" s="194"/>
      <c r="GU38" s="194"/>
      <c r="GV38" s="194"/>
      <c r="GW38" s="194"/>
      <c r="GX38" s="194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Q38" s="194"/>
      <c r="HR38" s="194"/>
      <c r="HS38" s="194"/>
      <c r="HT38" s="194"/>
      <c r="HU38" s="194"/>
      <c r="HV38" s="194"/>
      <c r="HW38" s="194"/>
      <c r="HX38" s="194"/>
      <c r="HY38" s="194"/>
      <c r="HZ38" s="194"/>
      <c r="IA38" s="194"/>
      <c r="IB38" s="194"/>
      <c r="IC38" s="194"/>
      <c r="ID38" s="194"/>
      <c r="IE38" s="194"/>
      <c r="IF38" s="194"/>
      <c r="IG38" s="194"/>
      <c r="IH38" s="194"/>
      <c r="II38" s="194"/>
      <c r="IJ38" s="194"/>
      <c r="IK38" s="194"/>
      <c r="IL38" s="194"/>
      <c r="IM38" s="194"/>
      <c r="IN38" s="194"/>
      <c r="IO38" s="194"/>
      <c r="IP38" s="194"/>
      <c r="IQ38" s="194"/>
      <c r="IR38" s="194"/>
      <c r="IS38" s="194"/>
    </row>
    <row r="39" spans="1:253" ht="18" hidden="1">
      <c r="A39" s="232" t="s">
        <v>207</v>
      </c>
      <c r="B39" s="260" t="s">
        <v>167</v>
      </c>
      <c r="C39" s="234"/>
      <c r="D39" s="222"/>
      <c r="E39" s="222"/>
      <c r="F39" s="225"/>
      <c r="G39" s="226">
        <v>3</v>
      </c>
      <c r="H39" s="219">
        <v>90</v>
      </c>
      <c r="I39" s="222">
        <v>36</v>
      </c>
      <c r="J39" s="222">
        <v>9</v>
      </c>
      <c r="K39" s="222"/>
      <c r="L39" s="222">
        <v>9</v>
      </c>
      <c r="M39" s="250">
        <v>54</v>
      </c>
      <c r="N39" s="257"/>
      <c r="O39" s="208">
        <v>2</v>
      </c>
      <c r="P39" s="246"/>
      <c r="Q39" s="259">
        <v>2</v>
      </c>
      <c r="R39" s="193"/>
      <c r="S39" s="193"/>
      <c r="T39" s="193"/>
      <c r="U39" s="193"/>
      <c r="V39" s="335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194"/>
      <c r="GE39" s="194"/>
      <c r="GF39" s="194"/>
      <c r="GG39" s="194"/>
      <c r="GH39" s="194"/>
      <c r="GI39" s="194"/>
      <c r="GJ39" s="194"/>
      <c r="GK39" s="194"/>
      <c r="GL39" s="194"/>
      <c r="GM39" s="194"/>
      <c r="GN39" s="194"/>
      <c r="GO39" s="194"/>
      <c r="GP39" s="194"/>
      <c r="GQ39" s="194"/>
      <c r="GR39" s="194"/>
      <c r="GS39" s="194"/>
      <c r="GT39" s="194"/>
      <c r="GU39" s="194"/>
      <c r="GV39" s="194"/>
      <c r="GW39" s="194"/>
      <c r="GX39" s="194"/>
      <c r="GY39" s="194"/>
      <c r="GZ39" s="194"/>
      <c r="HA39" s="194"/>
      <c r="HB39" s="194"/>
      <c r="HC39" s="194"/>
      <c r="HD39" s="194"/>
      <c r="HE39" s="194"/>
      <c r="HF39" s="194"/>
      <c r="HG39" s="194"/>
      <c r="HH39" s="194"/>
      <c r="HI39" s="194"/>
      <c r="HJ39" s="194"/>
      <c r="HK39" s="194"/>
      <c r="HL39" s="194"/>
      <c r="HM39" s="194"/>
      <c r="HN39" s="194"/>
      <c r="HO39" s="194"/>
      <c r="HP39" s="194"/>
      <c r="HQ39" s="194"/>
      <c r="HR39" s="194"/>
      <c r="HS39" s="194"/>
      <c r="HT39" s="194"/>
      <c r="HU39" s="194"/>
      <c r="HV39" s="194"/>
      <c r="HW39" s="194"/>
      <c r="HX39" s="194"/>
      <c r="HY39" s="194"/>
      <c r="HZ39" s="194"/>
      <c r="IA39" s="194"/>
      <c r="IB39" s="194"/>
      <c r="IC39" s="194"/>
      <c r="ID39" s="194"/>
      <c r="IE39" s="194"/>
      <c r="IF39" s="194"/>
      <c r="IG39" s="194"/>
      <c r="IH39" s="194"/>
      <c r="II39" s="194"/>
      <c r="IJ39" s="194"/>
      <c r="IK39" s="194"/>
      <c r="IL39" s="194"/>
      <c r="IM39" s="194"/>
      <c r="IN39" s="194"/>
      <c r="IO39" s="194"/>
      <c r="IP39" s="194"/>
      <c r="IQ39" s="194"/>
      <c r="IR39" s="194"/>
      <c r="IS39" s="194"/>
    </row>
    <row r="40" spans="1:253" ht="18" hidden="1">
      <c r="A40" s="232"/>
      <c r="B40" s="261" t="s">
        <v>232</v>
      </c>
      <c r="C40" s="234"/>
      <c r="D40" s="222"/>
      <c r="E40" s="222"/>
      <c r="F40" s="225"/>
      <c r="G40" s="226">
        <v>3</v>
      </c>
      <c r="H40" s="219">
        <v>90</v>
      </c>
      <c r="I40" s="222">
        <v>36</v>
      </c>
      <c r="J40" s="222">
        <v>9</v>
      </c>
      <c r="K40" s="222"/>
      <c r="L40" s="222">
        <v>9</v>
      </c>
      <c r="M40" s="250">
        <v>54</v>
      </c>
      <c r="N40" s="257"/>
      <c r="O40" s="208">
        <v>2</v>
      </c>
      <c r="P40" s="246"/>
      <c r="Q40" s="253"/>
      <c r="R40" s="193"/>
      <c r="S40" s="193"/>
      <c r="T40" s="193"/>
      <c r="U40" s="193"/>
      <c r="V40" s="335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4"/>
      <c r="FO40" s="194"/>
      <c r="FP40" s="194"/>
      <c r="FQ40" s="194"/>
      <c r="FR40" s="194"/>
      <c r="FS40" s="194"/>
      <c r="FT40" s="194"/>
      <c r="FU40" s="194"/>
      <c r="FV40" s="194"/>
      <c r="FW40" s="194"/>
      <c r="FX40" s="194"/>
      <c r="FY40" s="194"/>
      <c r="FZ40" s="194"/>
      <c r="GA40" s="194"/>
      <c r="GB40" s="194"/>
      <c r="GC40" s="194"/>
      <c r="GD40" s="194"/>
      <c r="GE40" s="194"/>
      <c r="GF40" s="194"/>
      <c r="GG40" s="194"/>
      <c r="GH40" s="194"/>
      <c r="GI40" s="194"/>
      <c r="GJ40" s="194"/>
      <c r="GK40" s="194"/>
      <c r="GL40" s="194"/>
      <c r="GM40" s="194"/>
      <c r="GN40" s="194"/>
      <c r="GO40" s="194"/>
      <c r="GP40" s="194"/>
      <c r="GQ40" s="194"/>
      <c r="GR40" s="194"/>
      <c r="GS40" s="194"/>
      <c r="GT40" s="194"/>
      <c r="GU40" s="194"/>
      <c r="GV40" s="194"/>
      <c r="GW40" s="194"/>
      <c r="GX40" s="194"/>
      <c r="GY40" s="194"/>
      <c r="GZ40" s="194"/>
      <c r="HA40" s="194"/>
      <c r="HB40" s="194"/>
      <c r="HC40" s="194"/>
      <c r="HD40" s="194"/>
      <c r="HE40" s="194"/>
      <c r="HF40" s="194"/>
      <c r="HG40" s="194"/>
      <c r="HH40" s="194"/>
      <c r="HI40" s="194"/>
      <c r="HJ40" s="194"/>
      <c r="HK40" s="194"/>
      <c r="HL40" s="194"/>
      <c r="HM40" s="194"/>
      <c r="HN40" s="194"/>
      <c r="HO40" s="194"/>
      <c r="HP40" s="194"/>
      <c r="HQ40" s="194"/>
      <c r="HR40" s="194"/>
      <c r="HS40" s="194"/>
      <c r="HT40" s="194"/>
      <c r="HU40" s="194"/>
      <c r="HV40" s="194"/>
      <c r="HW40" s="194"/>
      <c r="HX40" s="194"/>
      <c r="HY40" s="194"/>
      <c r="HZ40" s="194"/>
      <c r="IA40" s="194"/>
      <c r="IB40" s="194"/>
      <c r="IC40" s="194"/>
      <c r="ID40" s="194"/>
      <c r="IE40" s="194"/>
      <c r="IF40" s="194"/>
      <c r="IG40" s="194"/>
      <c r="IH40" s="194"/>
      <c r="II40" s="194"/>
      <c r="IJ40" s="194"/>
      <c r="IK40" s="194"/>
      <c r="IL40" s="194"/>
      <c r="IM40" s="194"/>
      <c r="IN40" s="194"/>
      <c r="IO40" s="194"/>
      <c r="IP40" s="194"/>
      <c r="IQ40" s="194"/>
      <c r="IR40" s="194"/>
      <c r="IS40" s="194"/>
    </row>
    <row r="41" spans="1:253" ht="18" hidden="1">
      <c r="A41" s="958" t="s">
        <v>219</v>
      </c>
      <c r="B41" s="958"/>
      <c r="C41" s="201"/>
      <c r="D41" s="202"/>
      <c r="E41" s="202"/>
      <c r="F41" s="239"/>
      <c r="G41" s="274">
        <v>5.5</v>
      </c>
      <c r="H41" s="213">
        <v>165</v>
      </c>
      <c r="I41" s="202">
        <v>72</v>
      </c>
      <c r="J41" s="202">
        <v>18</v>
      </c>
      <c r="K41" s="202"/>
      <c r="L41" s="202">
        <v>18</v>
      </c>
      <c r="M41" s="202">
        <v>93</v>
      </c>
      <c r="N41" s="215"/>
      <c r="O41" s="216">
        <v>4</v>
      </c>
      <c r="P41" s="246"/>
      <c r="Q41" s="247">
        <v>4</v>
      </c>
      <c r="R41" s="193"/>
      <c r="S41" s="193"/>
      <c r="T41" s="193"/>
      <c r="U41" s="193"/>
      <c r="V41" s="335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P41" s="194"/>
      <c r="FQ41" s="194"/>
      <c r="FR41" s="194"/>
      <c r="FS41" s="194"/>
      <c r="FT41" s="194"/>
      <c r="FU41" s="194"/>
      <c r="FV41" s="194"/>
      <c r="FW41" s="194"/>
      <c r="FX41" s="194"/>
      <c r="FY41" s="194"/>
      <c r="FZ41" s="194"/>
      <c r="GA41" s="194"/>
      <c r="GB41" s="194"/>
      <c r="GC41" s="194"/>
      <c r="GD41" s="194"/>
      <c r="GE41" s="194"/>
      <c r="GF41" s="194"/>
      <c r="GG41" s="194"/>
      <c r="GH41" s="194"/>
      <c r="GI41" s="194"/>
      <c r="GJ41" s="194"/>
      <c r="GK41" s="194"/>
      <c r="GL41" s="194"/>
      <c r="GM41" s="194"/>
      <c r="GN41" s="194"/>
      <c r="GO41" s="194"/>
      <c r="GP41" s="194"/>
      <c r="GQ41" s="194"/>
      <c r="GR41" s="194"/>
      <c r="GS41" s="194"/>
      <c r="GT41" s="194"/>
      <c r="GU41" s="194"/>
      <c r="GV41" s="194"/>
      <c r="GW41" s="194"/>
      <c r="GX41" s="194"/>
      <c r="GY41" s="194"/>
      <c r="GZ41" s="194"/>
      <c r="HA41" s="194"/>
      <c r="HB41" s="194"/>
      <c r="HC41" s="194"/>
      <c r="HD41" s="194"/>
      <c r="HE41" s="194"/>
      <c r="HF41" s="194"/>
      <c r="HG41" s="194"/>
      <c r="HH41" s="194"/>
      <c r="HI41" s="194"/>
      <c r="HJ41" s="194"/>
      <c r="HK41" s="194"/>
      <c r="HL41" s="194"/>
      <c r="HM41" s="194"/>
      <c r="HN41" s="194"/>
      <c r="HO41" s="194"/>
      <c r="HP41" s="194"/>
      <c r="HQ41" s="194"/>
      <c r="HR41" s="194"/>
      <c r="HS41" s="194"/>
      <c r="HT41" s="194"/>
      <c r="HU41" s="194"/>
      <c r="HV41" s="194"/>
      <c r="HW41" s="194"/>
      <c r="HX41" s="194"/>
      <c r="HY41" s="194"/>
      <c r="HZ41" s="194"/>
      <c r="IA41" s="194"/>
      <c r="IB41" s="194"/>
      <c r="IC41" s="194"/>
      <c r="ID41" s="194"/>
      <c r="IE41" s="194"/>
      <c r="IF41" s="194"/>
      <c r="IG41" s="194"/>
      <c r="IH41" s="194"/>
      <c r="II41" s="194"/>
      <c r="IJ41" s="194"/>
      <c r="IK41" s="194"/>
      <c r="IL41" s="194"/>
      <c r="IM41" s="194"/>
      <c r="IN41" s="194"/>
      <c r="IO41" s="194"/>
      <c r="IP41" s="194"/>
      <c r="IQ41" s="194"/>
      <c r="IR41" s="194"/>
      <c r="IS41" s="194"/>
    </row>
    <row r="42" spans="1:253" ht="18" hidden="1">
      <c r="A42" s="958" t="s">
        <v>220</v>
      </c>
      <c r="B42" s="958"/>
      <c r="C42" s="201"/>
      <c r="D42" s="202"/>
      <c r="E42" s="202"/>
      <c r="F42" s="239"/>
      <c r="G42" s="274">
        <v>5.5</v>
      </c>
      <c r="H42" s="201">
        <v>165</v>
      </c>
      <c r="I42" s="202">
        <v>72</v>
      </c>
      <c r="J42" s="202">
        <v>18</v>
      </c>
      <c r="K42" s="202"/>
      <c r="L42" s="202">
        <v>18</v>
      </c>
      <c r="M42" s="202">
        <v>93</v>
      </c>
      <c r="N42" s="275"/>
      <c r="O42" s="276">
        <v>4</v>
      </c>
      <c r="P42" s="242"/>
      <c r="Q42" s="253">
        <v>4</v>
      </c>
      <c r="R42" s="193"/>
      <c r="S42" s="193"/>
      <c r="T42" s="193"/>
      <c r="U42" s="193"/>
      <c r="V42" s="335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  <c r="FV42" s="194"/>
      <c r="FW42" s="194"/>
      <c r="FX42" s="194"/>
      <c r="FY42" s="194"/>
      <c r="FZ42" s="194"/>
      <c r="GA42" s="194"/>
      <c r="GB42" s="194"/>
      <c r="GC42" s="194"/>
      <c r="GD42" s="194"/>
      <c r="GE42" s="194"/>
      <c r="GF42" s="194"/>
      <c r="GG42" s="194"/>
      <c r="GH42" s="194"/>
      <c r="GI42" s="194"/>
      <c r="GJ42" s="194"/>
      <c r="GK42" s="194"/>
      <c r="GL42" s="194"/>
      <c r="GM42" s="194"/>
      <c r="GN42" s="194"/>
      <c r="GO42" s="194"/>
      <c r="GP42" s="194"/>
      <c r="GQ42" s="194"/>
      <c r="GR42" s="194"/>
      <c r="GS42" s="194"/>
      <c r="GT42" s="194"/>
      <c r="GU42" s="194"/>
      <c r="GV42" s="194"/>
      <c r="GW42" s="194"/>
      <c r="GX42" s="194"/>
      <c r="GY42" s="194"/>
      <c r="GZ42" s="194"/>
      <c r="HA42" s="194"/>
      <c r="HB42" s="194"/>
      <c r="HC42" s="194"/>
      <c r="HD42" s="194"/>
      <c r="HE42" s="194"/>
      <c r="HF42" s="194"/>
      <c r="HG42" s="194"/>
      <c r="HH42" s="194"/>
      <c r="HI42" s="194"/>
      <c r="HJ42" s="194"/>
      <c r="HK42" s="194"/>
      <c r="HL42" s="194"/>
      <c r="HM42" s="194"/>
      <c r="HN42" s="194"/>
      <c r="HO42" s="194"/>
      <c r="HP42" s="194"/>
      <c r="HQ42" s="194"/>
      <c r="HR42" s="194"/>
      <c r="HS42" s="194"/>
      <c r="HT42" s="194"/>
      <c r="HU42" s="194"/>
      <c r="HV42" s="194"/>
      <c r="HW42" s="194"/>
      <c r="HX42" s="194"/>
      <c r="HY42" s="194"/>
      <c r="HZ42" s="194"/>
      <c r="IA42" s="194"/>
      <c r="IB42" s="194"/>
      <c r="IC42" s="194"/>
      <c r="ID42" s="194"/>
      <c r="IE42" s="194"/>
      <c r="IF42" s="194"/>
      <c r="IG42" s="194"/>
      <c r="IH42" s="194"/>
      <c r="II42" s="194"/>
      <c r="IJ42" s="194"/>
      <c r="IK42" s="194"/>
      <c r="IL42" s="194"/>
      <c r="IM42" s="194"/>
      <c r="IN42" s="194"/>
      <c r="IO42" s="194"/>
      <c r="IP42" s="194"/>
      <c r="IQ42" s="194"/>
      <c r="IR42" s="194"/>
      <c r="IS42" s="194"/>
    </row>
    <row r="43" spans="1:253" s="75" customFormat="1" ht="37.5">
      <c r="A43" s="428" t="s">
        <v>327</v>
      </c>
      <c r="B43" s="442" t="s">
        <v>274</v>
      </c>
      <c r="C43" s="443"/>
      <c r="D43" s="412"/>
      <c r="E43" s="412"/>
      <c r="F43" s="444"/>
      <c r="G43" s="445">
        <v>5.5</v>
      </c>
      <c r="H43" s="434">
        <v>165</v>
      </c>
      <c r="I43" s="412">
        <v>72</v>
      </c>
      <c r="J43" s="436">
        <v>18</v>
      </c>
      <c r="K43" s="436">
        <v>18</v>
      </c>
      <c r="L43" s="436"/>
      <c r="M43" s="412">
        <v>93</v>
      </c>
      <c r="N43" s="422"/>
      <c r="O43" s="446">
        <v>4</v>
      </c>
      <c r="P43" s="447"/>
      <c r="Q43" s="448">
        <v>4</v>
      </c>
      <c r="R43" s="193"/>
      <c r="S43" s="193"/>
      <c r="T43" s="193"/>
      <c r="U43" s="193"/>
      <c r="V43" s="335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  <c r="GF43" s="194"/>
      <c r="GG43" s="194"/>
      <c r="GH43" s="194"/>
      <c r="GI43" s="194"/>
      <c r="GJ43" s="194"/>
      <c r="GK43" s="194"/>
      <c r="GL43" s="194"/>
      <c r="GM43" s="194"/>
      <c r="GN43" s="194"/>
      <c r="GO43" s="194"/>
      <c r="GP43" s="194"/>
      <c r="GQ43" s="194"/>
      <c r="GR43" s="194"/>
      <c r="GS43" s="194"/>
      <c r="GT43" s="194"/>
      <c r="GU43" s="194"/>
      <c r="GV43" s="194"/>
      <c r="GW43" s="194"/>
      <c r="GX43" s="194"/>
      <c r="GY43" s="194"/>
      <c r="GZ43" s="194"/>
      <c r="HA43" s="194"/>
      <c r="HB43" s="194"/>
      <c r="HC43" s="194"/>
      <c r="HD43" s="194"/>
      <c r="HE43" s="194"/>
      <c r="HF43" s="194"/>
      <c r="HG43" s="194"/>
      <c r="HH43" s="194"/>
      <c r="HI43" s="194"/>
      <c r="HJ43" s="194"/>
      <c r="HK43" s="194"/>
      <c r="HL43" s="194"/>
      <c r="HM43" s="194"/>
      <c r="HN43" s="194"/>
      <c r="HO43" s="194"/>
      <c r="HP43" s="194"/>
      <c r="HQ43" s="194"/>
      <c r="HR43" s="194"/>
      <c r="HS43" s="194"/>
      <c r="HT43" s="194"/>
      <c r="HU43" s="194"/>
      <c r="HV43" s="194"/>
      <c r="HW43" s="194"/>
      <c r="HX43" s="194"/>
      <c r="HY43" s="194"/>
      <c r="HZ43" s="194"/>
      <c r="IA43" s="194"/>
      <c r="IB43" s="194"/>
      <c r="IC43" s="194"/>
      <c r="ID43" s="194"/>
      <c r="IE43" s="194"/>
      <c r="IF43" s="194"/>
      <c r="IG43" s="194"/>
      <c r="IH43" s="194"/>
      <c r="II43" s="194"/>
      <c r="IJ43" s="194"/>
      <c r="IK43" s="194"/>
      <c r="IL43" s="194"/>
      <c r="IM43" s="194"/>
      <c r="IN43" s="194"/>
      <c r="IO43" s="194"/>
      <c r="IP43" s="194"/>
      <c r="IQ43" s="194"/>
      <c r="IR43" s="194"/>
      <c r="IS43" s="194"/>
    </row>
    <row r="44" spans="1:253" ht="4.5" customHeight="1" hidden="1">
      <c r="A44" s="195"/>
      <c r="B44" s="147"/>
      <c r="C44" s="201"/>
      <c r="D44" s="202"/>
      <c r="E44" s="202"/>
      <c r="F44" s="246"/>
      <c r="G44" s="274"/>
      <c r="H44" s="201"/>
      <c r="I44" s="202"/>
      <c r="J44" s="202"/>
      <c r="K44" s="202"/>
      <c r="L44" s="202"/>
      <c r="M44" s="202"/>
      <c r="N44" s="215"/>
      <c r="O44" s="277"/>
      <c r="P44" s="278"/>
      <c r="Q44" s="279"/>
      <c r="R44" s="193"/>
      <c r="S44" s="193"/>
      <c r="T44" s="193"/>
      <c r="U44" s="193"/>
      <c r="V44" s="335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4"/>
      <c r="GN44" s="194"/>
      <c r="GO44" s="194"/>
      <c r="GP44" s="194"/>
      <c r="GQ44" s="194"/>
      <c r="GR44" s="194"/>
      <c r="GS44" s="194"/>
      <c r="GT44" s="194"/>
      <c r="GU44" s="194"/>
      <c r="GV44" s="194"/>
      <c r="GW44" s="194"/>
      <c r="GX44" s="194"/>
      <c r="GY44" s="194"/>
      <c r="GZ44" s="194"/>
      <c r="HA44" s="194"/>
      <c r="HB44" s="194"/>
      <c r="HC44" s="194"/>
      <c r="HD44" s="194"/>
      <c r="HE44" s="194"/>
      <c r="HF44" s="194"/>
      <c r="HG44" s="194"/>
      <c r="HH44" s="194"/>
      <c r="HI44" s="194"/>
      <c r="HJ44" s="194"/>
      <c r="HK44" s="194"/>
      <c r="HL44" s="194"/>
      <c r="HM44" s="194"/>
      <c r="HN44" s="194"/>
      <c r="HO44" s="194"/>
      <c r="HP44" s="194"/>
      <c r="HQ44" s="194"/>
      <c r="HR44" s="194"/>
      <c r="HS44" s="194"/>
      <c r="HT44" s="194"/>
      <c r="HU44" s="194"/>
      <c r="HV44" s="194"/>
      <c r="HW44" s="194"/>
      <c r="HX44" s="194"/>
      <c r="HY44" s="194"/>
      <c r="HZ44" s="194"/>
      <c r="IA44" s="194"/>
      <c r="IB44" s="194"/>
      <c r="IC44" s="194"/>
      <c r="ID44" s="194"/>
      <c r="IE44" s="194"/>
      <c r="IF44" s="194"/>
      <c r="IG44" s="194"/>
      <c r="IH44" s="194"/>
      <c r="II44" s="194"/>
      <c r="IJ44" s="194"/>
      <c r="IK44" s="194"/>
      <c r="IL44" s="194"/>
      <c r="IM44" s="194"/>
      <c r="IN44" s="194"/>
      <c r="IO44" s="194"/>
      <c r="IP44" s="194"/>
      <c r="IQ44" s="194"/>
      <c r="IR44" s="194"/>
      <c r="IS44" s="194"/>
    </row>
    <row r="45" spans="1:253" ht="5.25" customHeight="1" hidden="1">
      <c r="A45" s="195"/>
      <c r="B45" s="147"/>
      <c r="C45" s="201"/>
      <c r="D45" s="202"/>
      <c r="E45" s="202"/>
      <c r="F45" s="246"/>
      <c r="G45" s="274"/>
      <c r="H45" s="201"/>
      <c r="I45" s="202"/>
      <c r="J45" s="202"/>
      <c r="K45" s="202"/>
      <c r="L45" s="202"/>
      <c r="M45" s="202"/>
      <c r="N45" s="215"/>
      <c r="O45" s="277"/>
      <c r="P45" s="278"/>
      <c r="Q45" s="279"/>
      <c r="R45" s="193"/>
      <c r="S45" s="193"/>
      <c r="T45" s="193"/>
      <c r="U45" s="193"/>
      <c r="V45" s="335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  <c r="GF45" s="194"/>
      <c r="GG45" s="194"/>
      <c r="GH45" s="194"/>
      <c r="GI45" s="194"/>
      <c r="GJ45" s="194"/>
      <c r="GK45" s="194"/>
      <c r="GL45" s="194"/>
      <c r="GM45" s="194"/>
      <c r="GN45" s="194"/>
      <c r="GO45" s="194"/>
      <c r="GP45" s="194"/>
      <c r="GQ45" s="194"/>
      <c r="GR45" s="194"/>
      <c r="GS45" s="194"/>
      <c r="GT45" s="194"/>
      <c r="GU45" s="194"/>
      <c r="GV45" s="194"/>
      <c r="GW45" s="194"/>
      <c r="GX45" s="194"/>
      <c r="GY45" s="194"/>
      <c r="GZ45" s="194"/>
      <c r="HA45" s="194"/>
      <c r="HB45" s="194"/>
      <c r="HC45" s="194"/>
      <c r="HD45" s="194"/>
      <c r="HE45" s="194"/>
      <c r="HF45" s="194"/>
      <c r="HG45" s="194"/>
      <c r="HH45" s="194"/>
      <c r="HI45" s="194"/>
      <c r="HJ45" s="194"/>
      <c r="HK45" s="194"/>
      <c r="HL45" s="194"/>
      <c r="HM45" s="194"/>
      <c r="HN45" s="194"/>
      <c r="HO45" s="194"/>
      <c r="HP45" s="194"/>
      <c r="HQ45" s="194"/>
      <c r="HR45" s="194"/>
      <c r="HS45" s="194"/>
      <c r="HT45" s="194"/>
      <c r="HU45" s="194"/>
      <c r="HV45" s="194"/>
      <c r="HW45" s="194"/>
      <c r="HX45" s="194"/>
      <c r="HY45" s="194"/>
      <c r="HZ45" s="194"/>
      <c r="IA45" s="194"/>
      <c r="IB45" s="194"/>
      <c r="IC45" s="194"/>
      <c r="ID45" s="194"/>
      <c r="IE45" s="194"/>
      <c r="IF45" s="194"/>
      <c r="IG45" s="194"/>
      <c r="IH45" s="194"/>
      <c r="II45" s="194"/>
      <c r="IJ45" s="194"/>
      <c r="IK45" s="194"/>
      <c r="IL45" s="194"/>
      <c r="IM45" s="194"/>
      <c r="IN45" s="194"/>
      <c r="IO45" s="194"/>
      <c r="IP45" s="194"/>
      <c r="IQ45" s="194"/>
      <c r="IR45" s="194"/>
      <c r="IS45" s="194"/>
    </row>
    <row r="46" spans="1:253" s="75" customFormat="1" ht="38.25" thickBot="1">
      <c r="A46" s="428" t="s">
        <v>328</v>
      </c>
      <c r="B46" s="449" t="s">
        <v>275</v>
      </c>
      <c r="C46" s="421"/>
      <c r="D46" s="450"/>
      <c r="E46" s="450"/>
      <c r="F46" s="451"/>
      <c r="G46" s="445">
        <v>5.5</v>
      </c>
      <c r="H46" s="443">
        <v>165</v>
      </c>
      <c r="I46" s="436">
        <v>72</v>
      </c>
      <c r="J46" s="436">
        <v>18</v>
      </c>
      <c r="K46" s="436">
        <v>18</v>
      </c>
      <c r="L46" s="436"/>
      <c r="M46" s="436">
        <v>93</v>
      </c>
      <c r="N46" s="422"/>
      <c r="O46" s="446">
        <v>4</v>
      </c>
      <c r="P46" s="437"/>
      <c r="Q46" s="452">
        <v>4</v>
      </c>
      <c r="R46" s="193"/>
      <c r="S46" s="193"/>
      <c r="T46" s="193"/>
      <c r="U46" s="193"/>
      <c r="V46" s="335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194"/>
      <c r="HP46" s="194"/>
      <c r="HQ46" s="194"/>
      <c r="HR46" s="194"/>
      <c r="HS46" s="194"/>
      <c r="HT46" s="194"/>
      <c r="HU46" s="194"/>
      <c r="HV46" s="194"/>
      <c r="HW46" s="194"/>
      <c r="HX46" s="194"/>
      <c r="HY46" s="194"/>
      <c r="HZ46" s="194"/>
      <c r="IA46" s="194"/>
      <c r="IB46" s="194"/>
      <c r="IC46" s="194"/>
      <c r="ID46" s="194"/>
      <c r="IE46" s="194"/>
      <c r="IF46" s="194"/>
      <c r="IG46" s="194"/>
      <c r="IH46" s="194"/>
      <c r="II46" s="194"/>
      <c r="IJ46" s="194"/>
      <c r="IK46" s="194"/>
      <c r="IL46" s="194"/>
      <c r="IM46" s="194"/>
      <c r="IN46" s="194"/>
      <c r="IO46" s="194"/>
      <c r="IP46" s="194"/>
      <c r="IQ46" s="194"/>
      <c r="IR46" s="194"/>
      <c r="IS46" s="194"/>
    </row>
    <row r="47" spans="1:253" ht="7.5" customHeight="1" hidden="1">
      <c r="A47" s="195"/>
      <c r="B47" s="280"/>
      <c r="C47" s="213"/>
      <c r="D47" s="214"/>
      <c r="E47" s="214"/>
      <c r="F47" s="315"/>
      <c r="G47" s="274"/>
      <c r="H47" s="201"/>
      <c r="I47" s="202"/>
      <c r="J47" s="202"/>
      <c r="K47" s="202"/>
      <c r="L47" s="202"/>
      <c r="M47" s="202"/>
      <c r="N47" s="215"/>
      <c r="O47" s="277"/>
      <c r="P47" s="246"/>
      <c r="Q47" s="279"/>
      <c r="R47" s="193"/>
      <c r="S47" s="193"/>
      <c r="T47" s="193"/>
      <c r="U47" s="193"/>
      <c r="V47" s="335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P47" s="194"/>
      <c r="HQ47" s="194"/>
      <c r="HR47" s="194"/>
      <c r="HS47" s="194"/>
      <c r="HT47" s="194"/>
      <c r="HU47" s="194"/>
      <c r="HV47" s="194"/>
      <c r="HW47" s="194"/>
      <c r="HX47" s="194"/>
      <c r="HY47" s="194"/>
      <c r="HZ47" s="194"/>
      <c r="IA47" s="194"/>
      <c r="IB47" s="194"/>
      <c r="IC47" s="194"/>
      <c r="ID47" s="194"/>
      <c r="IE47" s="194"/>
      <c r="IF47" s="194"/>
      <c r="IG47" s="194"/>
      <c r="IH47" s="194"/>
      <c r="II47" s="194"/>
      <c r="IJ47" s="194"/>
      <c r="IK47" s="194"/>
      <c r="IL47" s="194"/>
      <c r="IM47" s="194"/>
      <c r="IN47" s="194"/>
      <c r="IO47" s="194"/>
      <c r="IP47" s="194"/>
      <c r="IQ47" s="194"/>
      <c r="IR47" s="194"/>
      <c r="IS47" s="194"/>
    </row>
    <row r="48" spans="1:253" ht="5.25" customHeight="1" hidden="1">
      <c r="A48" s="195"/>
      <c r="B48" s="280"/>
      <c r="C48" s="213"/>
      <c r="D48" s="214"/>
      <c r="E48" s="214"/>
      <c r="F48" s="315"/>
      <c r="G48" s="274"/>
      <c r="H48" s="201"/>
      <c r="I48" s="202"/>
      <c r="J48" s="202"/>
      <c r="K48" s="202"/>
      <c r="L48" s="202"/>
      <c r="M48" s="202"/>
      <c r="N48" s="215"/>
      <c r="O48" s="277"/>
      <c r="P48" s="246"/>
      <c r="Q48" s="279"/>
      <c r="R48" s="193"/>
      <c r="S48" s="193"/>
      <c r="T48" s="193"/>
      <c r="U48" s="193"/>
      <c r="V48" s="335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194"/>
      <c r="HK48" s="194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194"/>
      <c r="HZ48" s="194"/>
      <c r="IA48" s="194"/>
      <c r="IB48" s="194"/>
      <c r="IC48" s="194"/>
      <c r="ID48" s="194"/>
      <c r="IE48" s="194"/>
      <c r="IF48" s="194"/>
      <c r="IG48" s="194"/>
      <c r="IH48" s="194"/>
      <c r="II48" s="194"/>
      <c r="IJ48" s="194"/>
      <c r="IK48" s="194"/>
      <c r="IL48" s="194"/>
      <c r="IM48" s="194"/>
      <c r="IN48" s="194"/>
      <c r="IO48" s="194"/>
      <c r="IP48" s="194"/>
      <c r="IQ48" s="194"/>
      <c r="IR48" s="194"/>
      <c r="IS48" s="194"/>
    </row>
    <row r="49" spans="1:253" ht="18" hidden="1">
      <c r="A49" s="195" t="s">
        <v>203</v>
      </c>
      <c r="B49" s="147" t="s">
        <v>276</v>
      </c>
      <c r="C49" s="219"/>
      <c r="D49" s="198"/>
      <c r="E49" s="198"/>
      <c r="F49" s="258"/>
      <c r="G49" s="274">
        <v>5.5</v>
      </c>
      <c r="H49" s="219">
        <v>165</v>
      </c>
      <c r="I49" s="198">
        <v>72</v>
      </c>
      <c r="J49" s="202">
        <v>18</v>
      </c>
      <c r="K49" s="202">
        <v>18</v>
      </c>
      <c r="L49" s="202"/>
      <c r="M49" s="198">
        <v>93</v>
      </c>
      <c r="N49" s="223"/>
      <c r="O49" s="282">
        <v>4</v>
      </c>
      <c r="P49" s="258"/>
      <c r="Q49" s="279">
        <v>4</v>
      </c>
      <c r="R49" s="193"/>
      <c r="S49" s="193"/>
      <c r="T49" s="193"/>
      <c r="U49" s="193"/>
      <c r="V49" s="335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194"/>
      <c r="HK49" s="194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  <c r="IL49" s="194"/>
      <c r="IM49" s="194"/>
      <c r="IN49" s="194"/>
      <c r="IO49" s="194"/>
      <c r="IP49" s="194"/>
      <c r="IQ49" s="194"/>
      <c r="IR49" s="194"/>
      <c r="IS49" s="194"/>
    </row>
    <row r="50" spans="1:253" ht="3.75" customHeight="1" hidden="1">
      <c r="A50" s="195"/>
      <c r="B50" s="283"/>
      <c r="C50" s="219"/>
      <c r="D50" s="198"/>
      <c r="E50" s="198"/>
      <c r="F50" s="258"/>
      <c r="G50" s="274"/>
      <c r="H50" s="219"/>
      <c r="I50" s="198"/>
      <c r="J50" s="202"/>
      <c r="K50" s="202"/>
      <c r="L50" s="202"/>
      <c r="M50" s="198"/>
      <c r="N50" s="223"/>
      <c r="O50" s="282"/>
      <c r="P50" s="258"/>
      <c r="Q50" s="279"/>
      <c r="R50" s="193"/>
      <c r="S50" s="193"/>
      <c r="T50" s="193"/>
      <c r="U50" s="193"/>
      <c r="V50" s="335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4"/>
      <c r="GN50" s="194"/>
      <c r="GO50" s="194"/>
      <c r="GP50" s="194"/>
      <c r="GQ50" s="194"/>
      <c r="GR50" s="194"/>
      <c r="GS50" s="194"/>
      <c r="GT50" s="194"/>
      <c r="GU50" s="194"/>
      <c r="GV50" s="194"/>
      <c r="GW50" s="194"/>
      <c r="GX50" s="194"/>
      <c r="GY50" s="194"/>
      <c r="GZ50" s="194"/>
      <c r="HA50" s="194"/>
      <c r="HB50" s="194"/>
      <c r="HC50" s="194"/>
      <c r="HD50" s="194"/>
      <c r="HE50" s="194"/>
      <c r="HF50" s="194"/>
      <c r="HG50" s="194"/>
      <c r="HH50" s="194"/>
      <c r="HI50" s="194"/>
      <c r="HJ50" s="194"/>
      <c r="HK50" s="194"/>
      <c r="HL50" s="194"/>
      <c r="HM50" s="194"/>
      <c r="HN50" s="194"/>
      <c r="HO50" s="194"/>
      <c r="HP50" s="194"/>
      <c r="HQ50" s="194"/>
      <c r="HR50" s="194"/>
      <c r="HS50" s="194"/>
      <c r="HT50" s="194"/>
      <c r="HU50" s="194"/>
      <c r="HV50" s="194"/>
      <c r="HW50" s="194"/>
      <c r="HX50" s="194"/>
      <c r="HY50" s="194"/>
      <c r="HZ50" s="194"/>
      <c r="IA50" s="194"/>
      <c r="IB50" s="194"/>
      <c r="IC50" s="194"/>
      <c r="ID50" s="194"/>
      <c r="IE50" s="194"/>
      <c r="IF50" s="194"/>
      <c r="IG50" s="194"/>
      <c r="IH50" s="194"/>
      <c r="II50" s="194"/>
      <c r="IJ50" s="194"/>
      <c r="IK50" s="194"/>
      <c r="IL50" s="194"/>
      <c r="IM50" s="194"/>
      <c r="IN50" s="194"/>
      <c r="IO50" s="194"/>
      <c r="IP50" s="194"/>
      <c r="IQ50" s="194"/>
      <c r="IR50" s="194"/>
      <c r="IS50" s="194"/>
    </row>
    <row r="51" spans="1:253" ht="4.5" customHeight="1" hidden="1">
      <c r="A51" s="195"/>
      <c r="B51" s="283"/>
      <c r="C51" s="219"/>
      <c r="D51" s="198"/>
      <c r="E51" s="198"/>
      <c r="F51" s="258"/>
      <c r="G51" s="274"/>
      <c r="H51" s="219"/>
      <c r="I51" s="198"/>
      <c r="J51" s="202"/>
      <c r="K51" s="202"/>
      <c r="L51" s="202"/>
      <c r="M51" s="198"/>
      <c r="N51" s="223"/>
      <c r="O51" s="282"/>
      <c r="P51" s="258"/>
      <c r="Q51" s="279"/>
      <c r="R51" s="193"/>
      <c r="S51" s="193"/>
      <c r="T51" s="193"/>
      <c r="U51" s="193"/>
      <c r="V51" s="335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4"/>
      <c r="GN51" s="194"/>
      <c r="GO51" s="194"/>
      <c r="GP51" s="194"/>
      <c r="GQ51" s="194"/>
      <c r="GR51" s="194"/>
      <c r="GS51" s="194"/>
      <c r="GT51" s="194"/>
      <c r="GU51" s="194"/>
      <c r="GV51" s="194"/>
      <c r="GW51" s="194"/>
      <c r="GX51" s="194"/>
      <c r="GY51" s="194"/>
      <c r="GZ51" s="194"/>
      <c r="HA51" s="194"/>
      <c r="HB51" s="194"/>
      <c r="HC51" s="194"/>
      <c r="HD51" s="194"/>
      <c r="HE51" s="194"/>
      <c r="HF51" s="194"/>
      <c r="HG51" s="194"/>
      <c r="HH51" s="194"/>
      <c r="HI51" s="194"/>
      <c r="HJ51" s="194"/>
      <c r="HK51" s="194"/>
      <c r="HL51" s="194"/>
      <c r="HM51" s="194"/>
      <c r="HN51" s="194"/>
      <c r="HO51" s="194"/>
      <c r="HP51" s="194"/>
      <c r="HQ51" s="194"/>
      <c r="HR51" s="194"/>
      <c r="HS51" s="194"/>
      <c r="HT51" s="194"/>
      <c r="HU51" s="194"/>
      <c r="HV51" s="194"/>
      <c r="HW51" s="194"/>
      <c r="HX51" s="194"/>
      <c r="HY51" s="194"/>
      <c r="HZ51" s="194"/>
      <c r="IA51" s="194"/>
      <c r="IB51" s="194"/>
      <c r="IC51" s="194"/>
      <c r="ID51" s="194"/>
      <c r="IE51" s="194"/>
      <c r="IF51" s="194"/>
      <c r="IG51" s="194"/>
      <c r="IH51" s="194"/>
      <c r="II51" s="194"/>
      <c r="IJ51" s="194"/>
      <c r="IK51" s="194"/>
      <c r="IL51" s="194"/>
      <c r="IM51" s="194"/>
      <c r="IN51" s="194"/>
      <c r="IO51" s="194"/>
      <c r="IP51" s="194"/>
      <c r="IQ51" s="194"/>
      <c r="IR51" s="194"/>
      <c r="IS51" s="194"/>
    </row>
    <row r="52" spans="1:253" ht="31.5" hidden="1">
      <c r="A52" s="195" t="s">
        <v>204</v>
      </c>
      <c r="B52" s="283" t="s">
        <v>299</v>
      </c>
      <c r="C52" s="197"/>
      <c r="D52" s="198"/>
      <c r="E52" s="198"/>
      <c r="F52" s="236"/>
      <c r="G52" s="274">
        <v>5.5</v>
      </c>
      <c r="H52" s="219">
        <v>165</v>
      </c>
      <c r="I52" s="198">
        <v>72</v>
      </c>
      <c r="J52" s="202">
        <v>18</v>
      </c>
      <c r="K52" s="202">
        <v>18</v>
      </c>
      <c r="L52" s="202"/>
      <c r="M52" s="198">
        <v>93</v>
      </c>
      <c r="N52" s="223"/>
      <c r="O52" s="282">
        <v>4</v>
      </c>
      <c r="P52" s="258"/>
      <c r="Q52" s="279">
        <v>4</v>
      </c>
      <c r="R52" s="193"/>
      <c r="S52" s="193"/>
      <c r="T52" s="193"/>
      <c r="U52" s="193"/>
      <c r="V52" s="335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194"/>
      <c r="GN52" s="194"/>
      <c r="GO52" s="194"/>
      <c r="GP52" s="194"/>
      <c r="GQ52" s="194"/>
      <c r="GR52" s="194"/>
      <c r="GS52" s="194"/>
      <c r="GT52" s="194"/>
      <c r="GU52" s="194"/>
      <c r="GV52" s="194"/>
      <c r="GW52" s="194"/>
      <c r="GX52" s="194"/>
      <c r="GY52" s="194"/>
      <c r="GZ52" s="194"/>
      <c r="HA52" s="194"/>
      <c r="HB52" s="194"/>
      <c r="HC52" s="194"/>
      <c r="HD52" s="194"/>
      <c r="HE52" s="194"/>
      <c r="HF52" s="194"/>
      <c r="HG52" s="194"/>
      <c r="HH52" s="194"/>
      <c r="HI52" s="194"/>
      <c r="HJ52" s="194"/>
      <c r="HK52" s="194"/>
      <c r="HL52" s="194"/>
      <c r="HM52" s="194"/>
      <c r="HN52" s="194"/>
      <c r="HO52" s="194"/>
      <c r="HP52" s="194"/>
      <c r="HQ52" s="194"/>
      <c r="HR52" s="194"/>
      <c r="HS52" s="194"/>
      <c r="HT52" s="194"/>
      <c r="HU52" s="194"/>
      <c r="HV52" s="194"/>
      <c r="HW52" s="194"/>
      <c r="HX52" s="194"/>
      <c r="HY52" s="194"/>
      <c r="HZ52" s="194"/>
      <c r="IA52" s="194"/>
      <c r="IB52" s="194"/>
      <c r="IC52" s="194"/>
      <c r="ID52" s="194"/>
      <c r="IE52" s="194"/>
      <c r="IF52" s="194"/>
      <c r="IG52" s="194"/>
      <c r="IH52" s="194"/>
      <c r="II52" s="194"/>
      <c r="IJ52" s="194"/>
      <c r="IK52" s="194"/>
      <c r="IL52" s="194"/>
      <c r="IM52" s="194"/>
      <c r="IN52" s="194"/>
      <c r="IO52" s="194"/>
      <c r="IP52" s="194"/>
      <c r="IQ52" s="194"/>
      <c r="IR52" s="194"/>
      <c r="IS52" s="194"/>
    </row>
    <row r="53" spans="1:253" ht="3.75" customHeight="1" hidden="1">
      <c r="A53" s="195"/>
      <c r="B53" s="283"/>
      <c r="C53" s="219"/>
      <c r="D53" s="198"/>
      <c r="E53" s="198"/>
      <c r="F53" s="258"/>
      <c r="G53" s="274"/>
      <c r="H53" s="219"/>
      <c r="I53" s="198"/>
      <c r="J53" s="202"/>
      <c r="K53" s="202"/>
      <c r="L53" s="202"/>
      <c r="M53" s="198"/>
      <c r="N53" s="223"/>
      <c r="O53" s="282"/>
      <c r="P53" s="258"/>
      <c r="Q53" s="279"/>
      <c r="R53" s="193"/>
      <c r="S53" s="193"/>
      <c r="T53" s="193"/>
      <c r="U53" s="193"/>
      <c r="V53" s="335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  <c r="GF53" s="194"/>
      <c r="GG53" s="194"/>
      <c r="GH53" s="194"/>
      <c r="GI53" s="194"/>
      <c r="GJ53" s="194"/>
      <c r="GK53" s="194"/>
      <c r="GL53" s="194"/>
      <c r="GM53" s="194"/>
      <c r="GN53" s="194"/>
      <c r="GO53" s="194"/>
      <c r="GP53" s="194"/>
      <c r="GQ53" s="194"/>
      <c r="GR53" s="194"/>
      <c r="GS53" s="194"/>
      <c r="GT53" s="194"/>
      <c r="GU53" s="194"/>
      <c r="GV53" s="194"/>
      <c r="GW53" s="194"/>
      <c r="GX53" s="194"/>
      <c r="GY53" s="194"/>
      <c r="GZ53" s="194"/>
      <c r="HA53" s="194"/>
      <c r="HB53" s="194"/>
      <c r="HC53" s="194"/>
      <c r="HD53" s="194"/>
      <c r="HE53" s="194"/>
      <c r="HF53" s="194"/>
      <c r="HG53" s="194"/>
      <c r="HH53" s="194"/>
      <c r="HI53" s="194"/>
      <c r="HJ53" s="194"/>
      <c r="HK53" s="194"/>
      <c r="HL53" s="194"/>
      <c r="HM53" s="194"/>
      <c r="HN53" s="194"/>
      <c r="HO53" s="194"/>
      <c r="HP53" s="194"/>
      <c r="HQ53" s="194"/>
      <c r="HR53" s="194"/>
      <c r="HS53" s="194"/>
      <c r="HT53" s="194"/>
      <c r="HU53" s="194"/>
      <c r="HV53" s="194"/>
      <c r="HW53" s="194"/>
      <c r="HX53" s="194"/>
      <c r="HY53" s="194"/>
      <c r="HZ53" s="194"/>
      <c r="IA53" s="194"/>
      <c r="IB53" s="194"/>
      <c r="IC53" s="194"/>
      <c r="ID53" s="194"/>
      <c r="IE53" s="194"/>
      <c r="IF53" s="194"/>
      <c r="IG53" s="194"/>
      <c r="IH53" s="194"/>
      <c r="II53" s="194"/>
      <c r="IJ53" s="194"/>
      <c r="IK53" s="194"/>
      <c r="IL53" s="194"/>
      <c r="IM53" s="194"/>
      <c r="IN53" s="194"/>
      <c r="IO53" s="194"/>
      <c r="IP53" s="194"/>
      <c r="IQ53" s="194"/>
      <c r="IR53" s="194"/>
      <c r="IS53" s="194"/>
    </row>
    <row r="54" spans="1:253" ht="3" customHeight="1" hidden="1">
      <c r="A54" s="195"/>
      <c r="B54" s="283"/>
      <c r="C54" s="219"/>
      <c r="D54" s="198"/>
      <c r="E54" s="198"/>
      <c r="F54" s="258"/>
      <c r="G54" s="274"/>
      <c r="H54" s="219"/>
      <c r="I54" s="198"/>
      <c r="J54" s="202"/>
      <c r="K54" s="202"/>
      <c r="L54" s="202"/>
      <c r="M54" s="198"/>
      <c r="N54" s="223"/>
      <c r="O54" s="282"/>
      <c r="P54" s="258"/>
      <c r="Q54" s="279"/>
      <c r="R54" s="193"/>
      <c r="S54" s="193"/>
      <c r="T54" s="193"/>
      <c r="U54" s="193"/>
      <c r="V54" s="335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194"/>
      <c r="GG54" s="194"/>
      <c r="GH54" s="194"/>
      <c r="GI54" s="194"/>
      <c r="GJ54" s="194"/>
      <c r="GK54" s="194"/>
      <c r="GL54" s="194"/>
      <c r="GM54" s="194"/>
      <c r="GN54" s="194"/>
      <c r="GO54" s="194"/>
      <c r="GP54" s="194"/>
      <c r="GQ54" s="194"/>
      <c r="GR54" s="194"/>
      <c r="GS54" s="194"/>
      <c r="GT54" s="194"/>
      <c r="GU54" s="194"/>
      <c r="GV54" s="194"/>
      <c r="GW54" s="194"/>
      <c r="GX54" s="194"/>
      <c r="GY54" s="194"/>
      <c r="GZ54" s="194"/>
      <c r="HA54" s="194"/>
      <c r="HB54" s="194"/>
      <c r="HC54" s="194"/>
      <c r="HD54" s="194"/>
      <c r="HE54" s="194"/>
      <c r="HF54" s="194"/>
      <c r="HG54" s="194"/>
      <c r="HH54" s="194"/>
      <c r="HI54" s="194"/>
      <c r="HJ54" s="194"/>
      <c r="HK54" s="194"/>
      <c r="HL54" s="194"/>
      <c r="HM54" s="194"/>
      <c r="HN54" s="194"/>
      <c r="HO54" s="194"/>
      <c r="HP54" s="194"/>
      <c r="HQ54" s="194"/>
      <c r="HR54" s="194"/>
      <c r="HS54" s="194"/>
      <c r="HT54" s="194"/>
      <c r="HU54" s="194"/>
      <c r="HV54" s="194"/>
      <c r="HW54" s="194"/>
      <c r="HX54" s="194"/>
      <c r="HY54" s="194"/>
      <c r="HZ54" s="194"/>
      <c r="IA54" s="194"/>
      <c r="IB54" s="194"/>
      <c r="IC54" s="194"/>
      <c r="ID54" s="194"/>
      <c r="IE54" s="194"/>
      <c r="IF54" s="194"/>
      <c r="IG54" s="194"/>
      <c r="IH54" s="194"/>
      <c r="II54" s="194"/>
      <c r="IJ54" s="194"/>
      <c r="IK54" s="194"/>
      <c r="IL54" s="194"/>
      <c r="IM54" s="194"/>
      <c r="IN54" s="194"/>
      <c r="IO54" s="194"/>
      <c r="IP54" s="194"/>
      <c r="IQ54" s="194"/>
      <c r="IR54" s="194"/>
      <c r="IS54" s="194"/>
    </row>
    <row r="55" spans="1:253" ht="18" hidden="1">
      <c r="A55" s="195" t="s">
        <v>208</v>
      </c>
      <c r="B55" s="284" t="s">
        <v>277</v>
      </c>
      <c r="C55" s="219"/>
      <c r="D55" s="198"/>
      <c r="E55" s="198"/>
      <c r="F55" s="258"/>
      <c r="G55" s="274">
        <v>5.5</v>
      </c>
      <c r="H55" s="219">
        <v>165</v>
      </c>
      <c r="I55" s="198">
        <v>72</v>
      </c>
      <c r="J55" s="202">
        <v>18</v>
      </c>
      <c r="K55" s="202">
        <v>18</v>
      </c>
      <c r="L55" s="198"/>
      <c r="M55" s="198">
        <v>93</v>
      </c>
      <c r="N55" s="285"/>
      <c r="O55" s="235">
        <v>4</v>
      </c>
      <c r="P55" s="258"/>
      <c r="Q55" s="279">
        <v>4</v>
      </c>
      <c r="R55" s="193"/>
      <c r="S55" s="193"/>
      <c r="T55" s="193"/>
      <c r="U55" s="193"/>
      <c r="V55" s="335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  <c r="GF55" s="194"/>
      <c r="GG55" s="194"/>
      <c r="GH55" s="194"/>
      <c r="GI55" s="194"/>
      <c r="GJ55" s="194"/>
      <c r="GK55" s="194"/>
      <c r="GL55" s="194"/>
      <c r="GM55" s="194"/>
      <c r="GN55" s="194"/>
      <c r="GO55" s="194"/>
      <c r="GP55" s="194"/>
      <c r="GQ55" s="194"/>
      <c r="GR55" s="194"/>
      <c r="GS55" s="194"/>
      <c r="GT55" s="194"/>
      <c r="GU55" s="194"/>
      <c r="GV55" s="194"/>
      <c r="GW55" s="194"/>
      <c r="GX55" s="194"/>
      <c r="GY55" s="194"/>
      <c r="GZ55" s="194"/>
      <c r="HA55" s="194"/>
      <c r="HB55" s="194"/>
      <c r="HC55" s="194"/>
      <c r="HD55" s="194"/>
      <c r="HE55" s="194"/>
      <c r="HF55" s="194"/>
      <c r="HG55" s="194"/>
      <c r="HH55" s="194"/>
      <c r="HI55" s="194"/>
      <c r="HJ55" s="194"/>
      <c r="HK55" s="194"/>
      <c r="HL55" s="194"/>
      <c r="HM55" s="194"/>
      <c r="HN55" s="194"/>
      <c r="HO55" s="194"/>
      <c r="HP55" s="194"/>
      <c r="HQ55" s="194"/>
      <c r="HR55" s="194"/>
      <c r="HS55" s="194"/>
      <c r="HT55" s="194"/>
      <c r="HU55" s="194"/>
      <c r="HV55" s="194"/>
      <c r="HW55" s="194"/>
      <c r="HX55" s="194"/>
      <c r="HY55" s="194"/>
      <c r="HZ55" s="194"/>
      <c r="IA55" s="194"/>
      <c r="IB55" s="194"/>
      <c r="IC55" s="194"/>
      <c r="ID55" s="194"/>
      <c r="IE55" s="194"/>
      <c r="IF55" s="194"/>
      <c r="IG55" s="194"/>
      <c r="IH55" s="194"/>
      <c r="II55" s="194"/>
      <c r="IJ55" s="194"/>
      <c r="IK55" s="194"/>
      <c r="IL55" s="194"/>
      <c r="IM55" s="194"/>
      <c r="IN55" s="194"/>
      <c r="IO55" s="194"/>
      <c r="IP55" s="194"/>
      <c r="IQ55" s="194"/>
      <c r="IR55" s="194"/>
      <c r="IS55" s="194"/>
    </row>
    <row r="56" spans="1:253" ht="4.5" customHeight="1" hidden="1">
      <c r="A56" s="195"/>
      <c r="B56" s="147"/>
      <c r="C56" s="201"/>
      <c r="D56" s="202"/>
      <c r="E56" s="202"/>
      <c r="F56" s="246"/>
      <c r="G56" s="274"/>
      <c r="H56" s="201"/>
      <c r="I56" s="202"/>
      <c r="J56" s="202"/>
      <c r="K56" s="202"/>
      <c r="L56" s="202"/>
      <c r="M56" s="202"/>
      <c r="N56" s="275"/>
      <c r="O56" s="276"/>
      <c r="P56" s="242"/>
      <c r="Q56" s="279"/>
      <c r="R56" s="193"/>
      <c r="S56" s="193"/>
      <c r="T56" s="193"/>
      <c r="U56" s="193"/>
      <c r="V56" s="335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194"/>
      <c r="EW56" s="194"/>
      <c r="EX56" s="194"/>
      <c r="EY56" s="194"/>
      <c r="EZ56" s="194"/>
      <c r="FA56" s="194"/>
      <c r="FB56" s="194"/>
      <c r="FC56" s="194"/>
      <c r="FD56" s="194"/>
      <c r="FE56" s="194"/>
      <c r="FF56" s="194"/>
      <c r="FG56" s="194"/>
      <c r="FH56" s="194"/>
      <c r="FI56" s="194"/>
      <c r="FJ56" s="194"/>
      <c r="FK56" s="194"/>
      <c r="FL56" s="194"/>
      <c r="FM56" s="194"/>
      <c r="FN56" s="194"/>
      <c r="FO56" s="194"/>
      <c r="FP56" s="194"/>
      <c r="FQ56" s="194"/>
      <c r="FR56" s="194"/>
      <c r="FS56" s="194"/>
      <c r="FT56" s="194"/>
      <c r="FU56" s="194"/>
      <c r="FV56" s="194"/>
      <c r="FW56" s="194"/>
      <c r="FX56" s="194"/>
      <c r="FY56" s="194"/>
      <c r="FZ56" s="194"/>
      <c r="GA56" s="194"/>
      <c r="GB56" s="194"/>
      <c r="GC56" s="194"/>
      <c r="GD56" s="194"/>
      <c r="GE56" s="194"/>
      <c r="GF56" s="194"/>
      <c r="GG56" s="194"/>
      <c r="GH56" s="194"/>
      <c r="GI56" s="194"/>
      <c r="GJ56" s="194"/>
      <c r="GK56" s="194"/>
      <c r="GL56" s="194"/>
      <c r="GM56" s="194"/>
      <c r="GN56" s="194"/>
      <c r="GO56" s="194"/>
      <c r="GP56" s="194"/>
      <c r="GQ56" s="194"/>
      <c r="GR56" s="194"/>
      <c r="GS56" s="194"/>
      <c r="GT56" s="194"/>
      <c r="GU56" s="194"/>
      <c r="GV56" s="194"/>
      <c r="GW56" s="194"/>
      <c r="GX56" s="194"/>
      <c r="GY56" s="194"/>
      <c r="GZ56" s="194"/>
      <c r="HA56" s="194"/>
      <c r="HB56" s="194"/>
      <c r="HC56" s="194"/>
      <c r="HD56" s="194"/>
      <c r="HE56" s="194"/>
      <c r="HF56" s="194"/>
      <c r="HG56" s="194"/>
      <c r="HH56" s="194"/>
      <c r="HI56" s="194"/>
      <c r="HJ56" s="194"/>
      <c r="HK56" s="194"/>
      <c r="HL56" s="194"/>
      <c r="HM56" s="194"/>
      <c r="HN56" s="194"/>
      <c r="HO56" s="194"/>
      <c r="HP56" s="194"/>
      <c r="HQ56" s="194"/>
      <c r="HR56" s="194"/>
      <c r="HS56" s="194"/>
      <c r="HT56" s="194"/>
      <c r="HU56" s="194"/>
      <c r="HV56" s="194"/>
      <c r="HW56" s="194"/>
      <c r="HX56" s="194"/>
      <c r="HY56" s="194"/>
      <c r="HZ56" s="194"/>
      <c r="IA56" s="194"/>
      <c r="IB56" s="194"/>
      <c r="IC56" s="194"/>
      <c r="ID56" s="194"/>
      <c r="IE56" s="194"/>
      <c r="IF56" s="194"/>
      <c r="IG56" s="194"/>
      <c r="IH56" s="194"/>
      <c r="II56" s="194"/>
      <c r="IJ56" s="194"/>
      <c r="IK56" s="194"/>
      <c r="IL56" s="194"/>
      <c r="IM56" s="194"/>
      <c r="IN56" s="194"/>
      <c r="IO56" s="194"/>
      <c r="IP56" s="194"/>
      <c r="IQ56" s="194"/>
      <c r="IR56" s="194"/>
      <c r="IS56" s="194"/>
    </row>
    <row r="57" spans="1:253" ht="4.5" customHeight="1" hidden="1">
      <c r="A57" s="195"/>
      <c r="B57" s="147"/>
      <c r="C57" s="201"/>
      <c r="D57" s="202"/>
      <c r="E57" s="202"/>
      <c r="F57" s="246"/>
      <c r="G57" s="274"/>
      <c r="H57" s="201"/>
      <c r="I57" s="202"/>
      <c r="J57" s="202"/>
      <c r="K57" s="202"/>
      <c r="L57" s="202"/>
      <c r="M57" s="202"/>
      <c r="N57" s="275"/>
      <c r="O57" s="276"/>
      <c r="P57" s="242"/>
      <c r="Q57" s="279"/>
      <c r="R57" s="193"/>
      <c r="S57" s="193"/>
      <c r="T57" s="193"/>
      <c r="U57" s="193"/>
      <c r="V57" s="335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  <c r="EN57" s="194"/>
      <c r="EO57" s="194"/>
      <c r="EP57" s="194"/>
      <c r="EQ57" s="194"/>
      <c r="ER57" s="194"/>
      <c r="ES57" s="194"/>
      <c r="ET57" s="194"/>
      <c r="EU57" s="194"/>
      <c r="EV57" s="194"/>
      <c r="EW57" s="194"/>
      <c r="EX57" s="194"/>
      <c r="EY57" s="194"/>
      <c r="EZ57" s="194"/>
      <c r="FA57" s="194"/>
      <c r="FB57" s="194"/>
      <c r="FC57" s="194"/>
      <c r="FD57" s="194"/>
      <c r="FE57" s="194"/>
      <c r="FF57" s="194"/>
      <c r="FG57" s="194"/>
      <c r="FH57" s="194"/>
      <c r="FI57" s="194"/>
      <c r="FJ57" s="194"/>
      <c r="FK57" s="194"/>
      <c r="FL57" s="194"/>
      <c r="FM57" s="194"/>
      <c r="FN57" s="194"/>
      <c r="FO57" s="194"/>
      <c r="FP57" s="194"/>
      <c r="FQ57" s="194"/>
      <c r="FR57" s="194"/>
      <c r="FS57" s="194"/>
      <c r="FT57" s="194"/>
      <c r="FU57" s="194"/>
      <c r="FV57" s="194"/>
      <c r="FW57" s="194"/>
      <c r="FX57" s="194"/>
      <c r="FY57" s="194"/>
      <c r="FZ57" s="194"/>
      <c r="GA57" s="194"/>
      <c r="GB57" s="194"/>
      <c r="GC57" s="194"/>
      <c r="GD57" s="194"/>
      <c r="GE57" s="194"/>
      <c r="GF57" s="194"/>
      <c r="GG57" s="194"/>
      <c r="GH57" s="194"/>
      <c r="GI57" s="194"/>
      <c r="GJ57" s="194"/>
      <c r="GK57" s="194"/>
      <c r="GL57" s="194"/>
      <c r="GM57" s="194"/>
      <c r="GN57" s="194"/>
      <c r="GO57" s="194"/>
      <c r="GP57" s="194"/>
      <c r="GQ57" s="194"/>
      <c r="GR57" s="194"/>
      <c r="GS57" s="194"/>
      <c r="GT57" s="194"/>
      <c r="GU57" s="194"/>
      <c r="GV57" s="194"/>
      <c r="GW57" s="194"/>
      <c r="GX57" s="194"/>
      <c r="GY57" s="194"/>
      <c r="GZ57" s="194"/>
      <c r="HA57" s="194"/>
      <c r="HB57" s="194"/>
      <c r="HC57" s="194"/>
      <c r="HD57" s="194"/>
      <c r="HE57" s="194"/>
      <c r="HF57" s="194"/>
      <c r="HG57" s="194"/>
      <c r="HH57" s="194"/>
      <c r="HI57" s="194"/>
      <c r="HJ57" s="194"/>
      <c r="HK57" s="194"/>
      <c r="HL57" s="194"/>
      <c r="HM57" s="194"/>
      <c r="HN57" s="194"/>
      <c r="HO57" s="194"/>
      <c r="HP57" s="194"/>
      <c r="HQ57" s="194"/>
      <c r="HR57" s="194"/>
      <c r="HS57" s="194"/>
      <c r="HT57" s="194"/>
      <c r="HU57" s="194"/>
      <c r="HV57" s="194"/>
      <c r="HW57" s="194"/>
      <c r="HX57" s="194"/>
      <c r="HY57" s="194"/>
      <c r="HZ57" s="194"/>
      <c r="IA57" s="194"/>
      <c r="IB57" s="194"/>
      <c r="IC57" s="194"/>
      <c r="ID57" s="194"/>
      <c r="IE57" s="194"/>
      <c r="IF57" s="194"/>
      <c r="IG57" s="194"/>
      <c r="IH57" s="194"/>
      <c r="II57" s="194"/>
      <c r="IJ57" s="194"/>
      <c r="IK57" s="194"/>
      <c r="IL57" s="194"/>
      <c r="IM57" s="194"/>
      <c r="IN57" s="194"/>
      <c r="IO57" s="194"/>
      <c r="IP57" s="194"/>
      <c r="IQ57" s="194"/>
      <c r="IR57" s="194"/>
      <c r="IS57" s="194"/>
    </row>
    <row r="58" spans="1:253" ht="18.75" hidden="1" thickBot="1">
      <c r="A58" s="195" t="s">
        <v>264</v>
      </c>
      <c r="B58" s="280" t="s">
        <v>278</v>
      </c>
      <c r="C58" s="201"/>
      <c r="D58" s="202"/>
      <c r="E58" s="202"/>
      <c r="F58" s="246"/>
      <c r="G58" s="274">
        <v>5.5</v>
      </c>
      <c r="H58" s="201">
        <v>165</v>
      </c>
      <c r="I58" s="202">
        <v>72</v>
      </c>
      <c r="J58" s="202">
        <v>18</v>
      </c>
      <c r="K58" s="202">
        <v>18</v>
      </c>
      <c r="L58" s="202"/>
      <c r="M58" s="202">
        <v>93</v>
      </c>
      <c r="N58" s="275"/>
      <c r="O58" s="276">
        <v>4</v>
      </c>
      <c r="P58" s="242"/>
      <c r="Q58" s="279">
        <v>4</v>
      </c>
      <c r="R58" s="193"/>
      <c r="S58" s="193"/>
      <c r="T58" s="193"/>
      <c r="U58" s="193"/>
      <c r="V58" s="335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  <c r="EO58" s="194"/>
      <c r="EP58" s="194"/>
      <c r="EQ58" s="194"/>
      <c r="ER58" s="194"/>
      <c r="ES58" s="194"/>
      <c r="ET58" s="194"/>
      <c r="EU58" s="194"/>
      <c r="EV58" s="194"/>
      <c r="EW58" s="194"/>
      <c r="EX58" s="194"/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4"/>
      <c r="FK58" s="194"/>
      <c r="FL58" s="194"/>
      <c r="FM58" s="194"/>
      <c r="FN58" s="194"/>
      <c r="FO58" s="194"/>
      <c r="FP58" s="194"/>
      <c r="FQ58" s="194"/>
      <c r="FR58" s="194"/>
      <c r="FS58" s="194"/>
      <c r="FT58" s="194"/>
      <c r="FU58" s="194"/>
      <c r="FV58" s="194"/>
      <c r="FW58" s="194"/>
      <c r="FX58" s="194"/>
      <c r="FY58" s="194"/>
      <c r="FZ58" s="194"/>
      <c r="GA58" s="194"/>
      <c r="GB58" s="194"/>
      <c r="GC58" s="194"/>
      <c r="GD58" s="194"/>
      <c r="GE58" s="194"/>
      <c r="GF58" s="194"/>
      <c r="GG58" s="194"/>
      <c r="GH58" s="194"/>
      <c r="GI58" s="194"/>
      <c r="GJ58" s="194"/>
      <c r="GK58" s="194"/>
      <c r="GL58" s="194"/>
      <c r="GM58" s="194"/>
      <c r="GN58" s="194"/>
      <c r="GO58" s="194"/>
      <c r="GP58" s="194"/>
      <c r="GQ58" s="194"/>
      <c r="GR58" s="194"/>
      <c r="GS58" s="194"/>
      <c r="GT58" s="194"/>
      <c r="GU58" s="194"/>
      <c r="GV58" s="194"/>
      <c r="GW58" s="194"/>
      <c r="GX58" s="194"/>
      <c r="GY58" s="194"/>
      <c r="GZ58" s="194"/>
      <c r="HA58" s="194"/>
      <c r="HB58" s="194"/>
      <c r="HC58" s="194"/>
      <c r="HD58" s="194"/>
      <c r="HE58" s="194"/>
      <c r="HF58" s="194"/>
      <c r="HG58" s="194"/>
      <c r="HH58" s="194"/>
      <c r="HI58" s="194"/>
      <c r="HJ58" s="194"/>
      <c r="HK58" s="194"/>
      <c r="HL58" s="194"/>
      <c r="HM58" s="194"/>
      <c r="HN58" s="194"/>
      <c r="HO58" s="194"/>
      <c r="HP58" s="194"/>
      <c r="HQ58" s="194"/>
      <c r="HR58" s="194"/>
      <c r="HS58" s="194"/>
      <c r="HT58" s="194"/>
      <c r="HU58" s="194"/>
      <c r="HV58" s="194"/>
      <c r="HW58" s="194"/>
      <c r="HX58" s="194"/>
      <c r="HY58" s="194"/>
      <c r="HZ58" s="194"/>
      <c r="IA58" s="194"/>
      <c r="IB58" s="194"/>
      <c r="IC58" s="194"/>
      <c r="ID58" s="194"/>
      <c r="IE58" s="194"/>
      <c r="IF58" s="194"/>
      <c r="IG58" s="194"/>
      <c r="IH58" s="194"/>
      <c r="II58" s="194"/>
      <c r="IJ58" s="194"/>
      <c r="IK58" s="194"/>
      <c r="IL58" s="194"/>
      <c r="IM58" s="194"/>
      <c r="IN58" s="194"/>
      <c r="IO58" s="194"/>
      <c r="IP58" s="194"/>
      <c r="IQ58" s="194"/>
      <c r="IR58" s="194"/>
      <c r="IS58" s="194"/>
    </row>
    <row r="59" spans="1:253" ht="18.75" hidden="1" thickBot="1">
      <c r="A59" s="959" t="s">
        <v>252</v>
      </c>
      <c r="B59" s="960"/>
      <c r="C59" s="203"/>
      <c r="D59" s="202"/>
      <c r="E59" s="202"/>
      <c r="F59" s="239"/>
      <c r="G59" s="286">
        <v>5.5</v>
      </c>
      <c r="H59" s="213">
        <v>165</v>
      </c>
      <c r="I59" s="202">
        <v>72</v>
      </c>
      <c r="J59" s="202">
        <v>18</v>
      </c>
      <c r="K59" s="202"/>
      <c r="L59" s="202">
        <v>18</v>
      </c>
      <c r="M59" s="202">
        <v>93</v>
      </c>
      <c r="N59" s="215"/>
      <c r="O59" s="216">
        <v>4</v>
      </c>
      <c r="P59" s="246"/>
      <c r="Q59" s="247">
        <v>4</v>
      </c>
      <c r="R59" s="228"/>
      <c r="S59" s="228"/>
      <c r="T59" s="228"/>
      <c r="U59" s="228"/>
      <c r="V59" s="335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  <c r="EN59" s="194"/>
      <c r="EO59" s="194"/>
      <c r="EP59" s="194"/>
      <c r="EQ59" s="194"/>
      <c r="ER59" s="194"/>
      <c r="ES59" s="194"/>
      <c r="ET59" s="194"/>
      <c r="EU59" s="194"/>
      <c r="EV59" s="194"/>
      <c r="EW59" s="194"/>
      <c r="EX59" s="194"/>
      <c r="EY59" s="194"/>
      <c r="EZ59" s="194"/>
      <c r="FA59" s="194"/>
      <c r="FB59" s="194"/>
      <c r="FC59" s="194"/>
      <c r="FD59" s="194"/>
      <c r="FE59" s="194"/>
      <c r="FF59" s="194"/>
      <c r="FG59" s="194"/>
      <c r="FH59" s="194"/>
      <c r="FI59" s="194"/>
      <c r="FJ59" s="194"/>
      <c r="FK59" s="194"/>
      <c r="FL59" s="194"/>
      <c r="FM59" s="194"/>
      <c r="FN59" s="194"/>
      <c r="FO59" s="194"/>
      <c r="FP59" s="194"/>
      <c r="FQ59" s="194"/>
      <c r="FR59" s="194"/>
      <c r="FS59" s="194"/>
      <c r="FT59" s="194"/>
      <c r="FU59" s="194"/>
      <c r="FV59" s="194"/>
      <c r="FW59" s="194"/>
      <c r="FX59" s="194"/>
      <c r="FY59" s="194"/>
      <c r="FZ59" s="194"/>
      <c r="GA59" s="194"/>
      <c r="GB59" s="194"/>
      <c r="GC59" s="194"/>
      <c r="GD59" s="194"/>
      <c r="GE59" s="194"/>
      <c r="GF59" s="194"/>
      <c r="GG59" s="194"/>
      <c r="GH59" s="194"/>
      <c r="GI59" s="194"/>
      <c r="GJ59" s="194"/>
      <c r="GK59" s="194"/>
      <c r="GL59" s="194"/>
      <c r="GM59" s="194"/>
      <c r="GN59" s="194"/>
      <c r="GO59" s="194"/>
      <c r="GP59" s="194"/>
      <c r="GQ59" s="194"/>
      <c r="GR59" s="194"/>
      <c r="GS59" s="194"/>
      <c r="GT59" s="194"/>
      <c r="GU59" s="194"/>
      <c r="GV59" s="194"/>
      <c r="GW59" s="194"/>
      <c r="GX59" s="194"/>
      <c r="GY59" s="194"/>
      <c r="GZ59" s="194"/>
      <c r="HA59" s="194"/>
      <c r="HB59" s="194"/>
      <c r="HC59" s="194"/>
      <c r="HD59" s="194"/>
      <c r="HE59" s="194"/>
      <c r="HF59" s="194"/>
      <c r="HG59" s="194"/>
      <c r="HH59" s="194"/>
      <c r="HI59" s="194"/>
      <c r="HJ59" s="194"/>
      <c r="HK59" s="194"/>
      <c r="HL59" s="194"/>
      <c r="HM59" s="194"/>
      <c r="HN59" s="194"/>
      <c r="HO59" s="194"/>
      <c r="HP59" s="194"/>
      <c r="HQ59" s="194"/>
      <c r="HR59" s="194"/>
      <c r="HS59" s="194"/>
      <c r="HT59" s="194"/>
      <c r="HU59" s="194"/>
      <c r="HV59" s="194"/>
      <c r="HW59" s="194"/>
      <c r="HX59" s="194"/>
      <c r="HY59" s="194"/>
      <c r="HZ59" s="194"/>
      <c r="IA59" s="194"/>
      <c r="IB59" s="194"/>
      <c r="IC59" s="194"/>
      <c r="ID59" s="194"/>
      <c r="IE59" s="194"/>
      <c r="IF59" s="194"/>
      <c r="IG59" s="194"/>
      <c r="IH59" s="194"/>
      <c r="II59" s="194"/>
      <c r="IJ59" s="194"/>
      <c r="IK59" s="194"/>
      <c r="IL59" s="194"/>
      <c r="IM59" s="194"/>
      <c r="IN59" s="194"/>
      <c r="IO59" s="194"/>
      <c r="IP59" s="194"/>
      <c r="IQ59" s="194"/>
      <c r="IR59" s="194"/>
      <c r="IS59" s="194"/>
    </row>
    <row r="60" spans="1:253" s="75" customFormat="1" ht="37.5">
      <c r="A60" s="428" t="s">
        <v>329</v>
      </c>
      <c r="B60" s="453" t="s">
        <v>279</v>
      </c>
      <c r="C60" s="430"/>
      <c r="D60" s="431"/>
      <c r="E60" s="431"/>
      <c r="F60" s="454"/>
      <c r="G60" s="445">
        <v>5.5</v>
      </c>
      <c r="H60" s="434">
        <v>165</v>
      </c>
      <c r="I60" s="412">
        <v>72</v>
      </c>
      <c r="J60" s="436">
        <v>18</v>
      </c>
      <c r="K60" s="436">
        <v>18</v>
      </c>
      <c r="L60" s="436"/>
      <c r="M60" s="412">
        <v>93</v>
      </c>
      <c r="N60" s="427"/>
      <c r="O60" s="455">
        <v>4</v>
      </c>
      <c r="P60" s="437"/>
      <c r="Q60" s="456">
        <v>4</v>
      </c>
      <c r="R60" s="255"/>
      <c r="S60" s="255"/>
      <c r="T60" s="255"/>
      <c r="U60" s="255"/>
      <c r="V60" s="335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  <c r="EN60" s="194"/>
      <c r="EO60" s="194"/>
      <c r="EP60" s="194"/>
      <c r="EQ60" s="194"/>
      <c r="ER60" s="194"/>
      <c r="ES60" s="194"/>
      <c r="ET60" s="194"/>
      <c r="EU60" s="194"/>
      <c r="EV60" s="194"/>
      <c r="EW60" s="194"/>
      <c r="EX60" s="194"/>
      <c r="EY60" s="194"/>
      <c r="EZ60" s="194"/>
      <c r="FA60" s="194"/>
      <c r="FB60" s="194"/>
      <c r="FC60" s="194"/>
      <c r="FD60" s="194"/>
      <c r="FE60" s="194"/>
      <c r="FF60" s="194"/>
      <c r="FG60" s="194"/>
      <c r="FH60" s="194"/>
      <c r="FI60" s="194"/>
      <c r="FJ60" s="194"/>
      <c r="FK60" s="194"/>
      <c r="FL60" s="194"/>
      <c r="FM60" s="194"/>
      <c r="FN60" s="194"/>
      <c r="FO60" s="194"/>
      <c r="FP60" s="194"/>
      <c r="FQ60" s="194"/>
      <c r="FR60" s="194"/>
      <c r="FS60" s="194"/>
      <c r="FT60" s="194"/>
      <c r="FU60" s="194"/>
      <c r="FV60" s="194"/>
      <c r="FW60" s="194"/>
      <c r="FX60" s="194"/>
      <c r="FY60" s="194"/>
      <c r="FZ60" s="194"/>
      <c r="GA60" s="194"/>
      <c r="GB60" s="194"/>
      <c r="GC60" s="194"/>
      <c r="GD60" s="194"/>
      <c r="GE60" s="194"/>
      <c r="GF60" s="194"/>
      <c r="GG60" s="194"/>
      <c r="GH60" s="194"/>
      <c r="GI60" s="194"/>
      <c r="GJ60" s="194"/>
      <c r="GK60" s="194"/>
      <c r="GL60" s="194"/>
      <c r="GM60" s="194"/>
      <c r="GN60" s="194"/>
      <c r="GO60" s="194"/>
      <c r="GP60" s="194"/>
      <c r="GQ60" s="194"/>
      <c r="GR60" s="194"/>
      <c r="GS60" s="194"/>
      <c r="GT60" s="194"/>
      <c r="GU60" s="194"/>
      <c r="GV60" s="194"/>
      <c r="GW60" s="194"/>
      <c r="GX60" s="194"/>
      <c r="GY60" s="194"/>
      <c r="GZ60" s="194"/>
      <c r="HA60" s="194"/>
      <c r="HB60" s="194"/>
      <c r="HC60" s="194"/>
      <c r="HD60" s="194"/>
      <c r="HE60" s="194"/>
      <c r="HF60" s="194"/>
      <c r="HG60" s="194"/>
      <c r="HH60" s="194"/>
      <c r="HI60" s="194"/>
      <c r="HJ60" s="194"/>
      <c r="HK60" s="194"/>
      <c r="HL60" s="194"/>
      <c r="HM60" s="194"/>
      <c r="HN60" s="194"/>
      <c r="HO60" s="194"/>
      <c r="HP60" s="194"/>
      <c r="HQ60" s="194"/>
      <c r="HR60" s="194"/>
      <c r="HS60" s="194"/>
      <c r="HT60" s="194"/>
      <c r="HU60" s="194"/>
      <c r="HV60" s="194"/>
      <c r="HW60" s="194"/>
      <c r="HX60" s="194"/>
      <c r="HY60" s="194"/>
      <c r="HZ60" s="194"/>
      <c r="IA60" s="194"/>
      <c r="IB60" s="194"/>
      <c r="IC60" s="194"/>
      <c r="ID60" s="194"/>
      <c r="IE60" s="194"/>
      <c r="IF60" s="194"/>
      <c r="IG60" s="194"/>
      <c r="IH60" s="194"/>
      <c r="II60" s="194"/>
      <c r="IJ60" s="194"/>
      <c r="IK60" s="194"/>
      <c r="IL60" s="194"/>
      <c r="IM60" s="194"/>
      <c r="IN60" s="194"/>
      <c r="IO60" s="194"/>
      <c r="IP60" s="194"/>
      <c r="IQ60" s="194"/>
      <c r="IR60" s="194"/>
      <c r="IS60" s="194"/>
    </row>
    <row r="61" spans="1:253" ht="3.75" customHeight="1" hidden="1">
      <c r="A61" s="195"/>
      <c r="B61" s="283"/>
      <c r="C61" s="203"/>
      <c r="D61" s="202"/>
      <c r="E61" s="202"/>
      <c r="F61" s="239"/>
      <c r="G61" s="274"/>
      <c r="H61" s="219"/>
      <c r="I61" s="198"/>
      <c r="J61" s="202"/>
      <c r="K61" s="202"/>
      <c r="L61" s="202"/>
      <c r="M61" s="198"/>
      <c r="N61" s="223"/>
      <c r="O61" s="282"/>
      <c r="P61" s="246"/>
      <c r="Q61" s="247"/>
      <c r="R61" s="228"/>
      <c r="S61" s="228"/>
      <c r="T61" s="228"/>
      <c r="U61" s="228"/>
      <c r="V61" s="335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4"/>
      <c r="CY61" s="194"/>
      <c r="CZ61" s="194"/>
      <c r="DA61" s="194"/>
      <c r="DB61" s="194"/>
      <c r="DC61" s="194"/>
      <c r="DD61" s="194"/>
      <c r="DE61" s="194"/>
      <c r="DF61" s="194"/>
      <c r="DG61" s="194"/>
      <c r="DH61" s="194"/>
      <c r="DI61" s="194"/>
      <c r="DJ61" s="194"/>
      <c r="DK61" s="194"/>
      <c r="DL61" s="194"/>
      <c r="DM61" s="194"/>
      <c r="DN61" s="194"/>
      <c r="DO61" s="194"/>
      <c r="DP61" s="194"/>
      <c r="DQ61" s="194"/>
      <c r="DR61" s="194"/>
      <c r="DS61" s="194"/>
      <c r="DT61" s="194"/>
      <c r="DU61" s="194"/>
      <c r="DV61" s="194"/>
      <c r="DW61" s="194"/>
      <c r="DX61" s="194"/>
      <c r="DY61" s="194"/>
      <c r="DZ61" s="194"/>
      <c r="EA61" s="194"/>
      <c r="EB61" s="194"/>
      <c r="EC61" s="194"/>
      <c r="ED61" s="194"/>
      <c r="EE61" s="194"/>
      <c r="EF61" s="194"/>
      <c r="EG61" s="194"/>
      <c r="EH61" s="194"/>
      <c r="EI61" s="194"/>
      <c r="EJ61" s="194"/>
      <c r="EK61" s="194"/>
      <c r="EL61" s="194"/>
      <c r="EM61" s="194"/>
      <c r="EN61" s="194"/>
      <c r="EO61" s="194"/>
      <c r="EP61" s="194"/>
      <c r="EQ61" s="194"/>
      <c r="ER61" s="194"/>
      <c r="ES61" s="194"/>
      <c r="ET61" s="194"/>
      <c r="EU61" s="194"/>
      <c r="EV61" s="194"/>
      <c r="EW61" s="194"/>
      <c r="EX61" s="194"/>
      <c r="EY61" s="194"/>
      <c r="EZ61" s="194"/>
      <c r="FA61" s="194"/>
      <c r="FB61" s="194"/>
      <c r="FC61" s="194"/>
      <c r="FD61" s="194"/>
      <c r="FE61" s="194"/>
      <c r="FF61" s="194"/>
      <c r="FG61" s="194"/>
      <c r="FH61" s="194"/>
      <c r="FI61" s="194"/>
      <c r="FJ61" s="194"/>
      <c r="FK61" s="194"/>
      <c r="FL61" s="194"/>
      <c r="FM61" s="194"/>
      <c r="FN61" s="194"/>
      <c r="FO61" s="194"/>
      <c r="FP61" s="194"/>
      <c r="FQ61" s="194"/>
      <c r="FR61" s="194"/>
      <c r="FS61" s="194"/>
      <c r="FT61" s="194"/>
      <c r="FU61" s="194"/>
      <c r="FV61" s="194"/>
      <c r="FW61" s="194"/>
      <c r="FX61" s="194"/>
      <c r="FY61" s="194"/>
      <c r="FZ61" s="194"/>
      <c r="GA61" s="194"/>
      <c r="GB61" s="194"/>
      <c r="GC61" s="194"/>
      <c r="GD61" s="194"/>
      <c r="GE61" s="194"/>
      <c r="GF61" s="194"/>
      <c r="GG61" s="194"/>
      <c r="GH61" s="194"/>
      <c r="GI61" s="194"/>
      <c r="GJ61" s="194"/>
      <c r="GK61" s="194"/>
      <c r="GL61" s="194"/>
      <c r="GM61" s="194"/>
      <c r="GN61" s="194"/>
      <c r="GO61" s="194"/>
      <c r="GP61" s="194"/>
      <c r="GQ61" s="194"/>
      <c r="GR61" s="194"/>
      <c r="GS61" s="194"/>
      <c r="GT61" s="194"/>
      <c r="GU61" s="194"/>
      <c r="GV61" s="194"/>
      <c r="GW61" s="194"/>
      <c r="GX61" s="194"/>
      <c r="GY61" s="194"/>
      <c r="GZ61" s="194"/>
      <c r="HA61" s="194"/>
      <c r="HB61" s="194"/>
      <c r="HC61" s="194"/>
      <c r="HD61" s="194"/>
      <c r="HE61" s="194"/>
      <c r="HF61" s="194"/>
      <c r="HG61" s="194"/>
      <c r="HH61" s="194"/>
      <c r="HI61" s="194"/>
      <c r="HJ61" s="194"/>
      <c r="HK61" s="194"/>
      <c r="HL61" s="194"/>
      <c r="HM61" s="194"/>
      <c r="HN61" s="194"/>
      <c r="HO61" s="194"/>
      <c r="HP61" s="194"/>
      <c r="HQ61" s="194"/>
      <c r="HR61" s="194"/>
      <c r="HS61" s="194"/>
      <c r="HT61" s="194"/>
      <c r="HU61" s="194"/>
      <c r="HV61" s="194"/>
      <c r="HW61" s="194"/>
      <c r="HX61" s="194"/>
      <c r="HY61" s="194"/>
      <c r="HZ61" s="194"/>
      <c r="IA61" s="194"/>
      <c r="IB61" s="194"/>
      <c r="IC61" s="194"/>
      <c r="ID61" s="194"/>
      <c r="IE61" s="194"/>
      <c r="IF61" s="194"/>
      <c r="IG61" s="194"/>
      <c r="IH61" s="194"/>
      <c r="II61" s="194"/>
      <c r="IJ61" s="194"/>
      <c r="IK61" s="194"/>
      <c r="IL61" s="194"/>
      <c r="IM61" s="194"/>
      <c r="IN61" s="194"/>
      <c r="IO61" s="194"/>
      <c r="IP61" s="194"/>
      <c r="IQ61" s="194"/>
      <c r="IR61" s="194"/>
      <c r="IS61" s="194"/>
    </row>
    <row r="62" spans="1:253" ht="3.75" customHeight="1" hidden="1">
      <c r="A62" s="195"/>
      <c r="B62" s="283"/>
      <c r="C62" s="203"/>
      <c r="D62" s="202"/>
      <c r="E62" s="202"/>
      <c r="F62" s="239"/>
      <c r="G62" s="274"/>
      <c r="H62" s="219"/>
      <c r="I62" s="198"/>
      <c r="J62" s="202"/>
      <c r="K62" s="202"/>
      <c r="L62" s="202"/>
      <c r="M62" s="198"/>
      <c r="N62" s="223"/>
      <c r="O62" s="282"/>
      <c r="P62" s="246"/>
      <c r="Q62" s="247"/>
      <c r="R62" s="228"/>
      <c r="S62" s="228"/>
      <c r="T62" s="228"/>
      <c r="U62" s="228"/>
      <c r="V62" s="335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194"/>
      <c r="CZ62" s="194"/>
      <c r="DA62" s="194"/>
      <c r="DB62" s="194"/>
      <c r="DC62" s="194"/>
      <c r="DD62" s="194"/>
      <c r="DE62" s="194"/>
      <c r="DF62" s="194"/>
      <c r="DG62" s="194"/>
      <c r="DH62" s="194"/>
      <c r="DI62" s="194"/>
      <c r="DJ62" s="194"/>
      <c r="DK62" s="194"/>
      <c r="DL62" s="194"/>
      <c r="DM62" s="194"/>
      <c r="DN62" s="194"/>
      <c r="DO62" s="194"/>
      <c r="DP62" s="194"/>
      <c r="DQ62" s="194"/>
      <c r="DR62" s="194"/>
      <c r="DS62" s="194"/>
      <c r="DT62" s="194"/>
      <c r="DU62" s="194"/>
      <c r="DV62" s="194"/>
      <c r="DW62" s="194"/>
      <c r="DX62" s="194"/>
      <c r="DY62" s="194"/>
      <c r="DZ62" s="194"/>
      <c r="EA62" s="194"/>
      <c r="EB62" s="194"/>
      <c r="EC62" s="194"/>
      <c r="ED62" s="194"/>
      <c r="EE62" s="194"/>
      <c r="EF62" s="194"/>
      <c r="EG62" s="194"/>
      <c r="EH62" s="194"/>
      <c r="EI62" s="194"/>
      <c r="EJ62" s="194"/>
      <c r="EK62" s="194"/>
      <c r="EL62" s="194"/>
      <c r="EM62" s="194"/>
      <c r="EN62" s="194"/>
      <c r="EO62" s="194"/>
      <c r="EP62" s="194"/>
      <c r="EQ62" s="194"/>
      <c r="ER62" s="194"/>
      <c r="ES62" s="194"/>
      <c r="ET62" s="194"/>
      <c r="EU62" s="194"/>
      <c r="EV62" s="194"/>
      <c r="EW62" s="194"/>
      <c r="EX62" s="194"/>
      <c r="EY62" s="194"/>
      <c r="EZ62" s="194"/>
      <c r="FA62" s="194"/>
      <c r="FB62" s="194"/>
      <c r="FC62" s="194"/>
      <c r="FD62" s="194"/>
      <c r="FE62" s="194"/>
      <c r="FF62" s="194"/>
      <c r="FG62" s="194"/>
      <c r="FH62" s="194"/>
      <c r="FI62" s="194"/>
      <c r="FJ62" s="194"/>
      <c r="FK62" s="194"/>
      <c r="FL62" s="194"/>
      <c r="FM62" s="194"/>
      <c r="FN62" s="194"/>
      <c r="FO62" s="194"/>
      <c r="FP62" s="194"/>
      <c r="FQ62" s="194"/>
      <c r="FR62" s="194"/>
      <c r="FS62" s="194"/>
      <c r="FT62" s="194"/>
      <c r="FU62" s="194"/>
      <c r="FV62" s="194"/>
      <c r="FW62" s="194"/>
      <c r="FX62" s="194"/>
      <c r="FY62" s="194"/>
      <c r="FZ62" s="194"/>
      <c r="GA62" s="194"/>
      <c r="GB62" s="194"/>
      <c r="GC62" s="194"/>
      <c r="GD62" s="194"/>
      <c r="GE62" s="194"/>
      <c r="GF62" s="194"/>
      <c r="GG62" s="194"/>
      <c r="GH62" s="194"/>
      <c r="GI62" s="194"/>
      <c r="GJ62" s="194"/>
      <c r="GK62" s="194"/>
      <c r="GL62" s="194"/>
      <c r="GM62" s="194"/>
      <c r="GN62" s="194"/>
      <c r="GO62" s="194"/>
      <c r="GP62" s="194"/>
      <c r="GQ62" s="194"/>
      <c r="GR62" s="194"/>
      <c r="GS62" s="194"/>
      <c r="GT62" s="194"/>
      <c r="GU62" s="194"/>
      <c r="GV62" s="194"/>
      <c r="GW62" s="194"/>
      <c r="GX62" s="194"/>
      <c r="GY62" s="194"/>
      <c r="GZ62" s="194"/>
      <c r="HA62" s="194"/>
      <c r="HB62" s="194"/>
      <c r="HC62" s="194"/>
      <c r="HD62" s="194"/>
      <c r="HE62" s="194"/>
      <c r="HF62" s="194"/>
      <c r="HG62" s="194"/>
      <c r="HH62" s="194"/>
      <c r="HI62" s="194"/>
      <c r="HJ62" s="194"/>
      <c r="HK62" s="194"/>
      <c r="HL62" s="194"/>
      <c r="HM62" s="194"/>
      <c r="HN62" s="194"/>
      <c r="HO62" s="194"/>
      <c r="HP62" s="194"/>
      <c r="HQ62" s="194"/>
      <c r="HR62" s="194"/>
      <c r="HS62" s="194"/>
      <c r="HT62" s="194"/>
      <c r="HU62" s="194"/>
      <c r="HV62" s="194"/>
      <c r="HW62" s="194"/>
      <c r="HX62" s="194"/>
      <c r="HY62" s="194"/>
      <c r="HZ62" s="194"/>
      <c r="IA62" s="194"/>
      <c r="IB62" s="194"/>
      <c r="IC62" s="194"/>
      <c r="ID62" s="194"/>
      <c r="IE62" s="194"/>
      <c r="IF62" s="194"/>
      <c r="IG62" s="194"/>
      <c r="IH62" s="194"/>
      <c r="II62" s="194"/>
      <c r="IJ62" s="194"/>
      <c r="IK62" s="194"/>
      <c r="IL62" s="194"/>
      <c r="IM62" s="194"/>
      <c r="IN62" s="194"/>
      <c r="IO62" s="194"/>
      <c r="IP62" s="194"/>
      <c r="IQ62" s="194"/>
      <c r="IR62" s="194"/>
      <c r="IS62" s="194"/>
    </row>
    <row r="63" spans="1:253" ht="18" hidden="1">
      <c r="A63" s="195" t="s">
        <v>260</v>
      </c>
      <c r="B63" s="283" t="s">
        <v>280</v>
      </c>
      <c r="C63" s="197">
        <v>2</v>
      </c>
      <c r="D63" s="198"/>
      <c r="E63" s="198"/>
      <c r="F63" s="236"/>
      <c r="G63" s="274">
        <v>5.5</v>
      </c>
      <c r="H63" s="219">
        <v>165</v>
      </c>
      <c r="I63" s="198">
        <v>72</v>
      </c>
      <c r="J63" s="202">
        <v>18</v>
      </c>
      <c r="K63" s="202">
        <v>18</v>
      </c>
      <c r="L63" s="202"/>
      <c r="M63" s="198">
        <v>93</v>
      </c>
      <c r="N63" s="223"/>
      <c r="O63" s="282">
        <v>4</v>
      </c>
      <c r="P63" s="246"/>
      <c r="Q63" s="247">
        <v>4</v>
      </c>
      <c r="R63" s="228"/>
      <c r="S63" s="228"/>
      <c r="T63" s="228"/>
      <c r="U63" s="228"/>
      <c r="V63" s="335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  <c r="CW63" s="194"/>
      <c r="CX63" s="194"/>
      <c r="CY63" s="194"/>
      <c r="CZ63" s="194"/>
      <c r="DA63" s="194"/>
      <c r="DB63" s="194"/>
      <c r="DC63" s="194"/>
      <c r="DD63" s="194"/>
      <c r="DE63" s="194"/>
      <c r="DF63" s="194"/>
      <c r="DG63" s="194"/>
      <c r="DH63" s="194"/>
      <c r="DI63" s="194"/>
      <c r="DJ63" s="194"/>
      <c r="DK63" s="194"/>
      <c r="DL63" s="194"/>
      <c r="DM63" s="194"/>
      <c r="DN63" s="194"/>
      <c r="DO63" s="194"/>
      <c r="DP63" s="194"/>
      <c r="DQ63" s="194"/>
      <c r="DR63" s="194"/>
      <c r="DS63" s="194"/>
      <c r="DT63" s="194"/>
      <c r="DU63" s="194"/>
      <c r="DV63" s="194"/>
      <c r="DW63" s="194"/>
      <c r="DX63" s="194"/>
      <c r="DY63" s="194"/>
      <c r="DZ63" s="194"/>
      <c r="EA63" s="194"/>
      <c r="EB63" s="194"/>
      <c r="EC63" s="194"/>
      <c r="ED63" s="194"/>
      <c r="EE63" s="194"/>
      <c r="EF63" s="194"/>
      <c r="EG63" s="194"/>
      <c r="EH63" s="194"/>
      <c r="EI63" s="194"/>
      <c r="EJ63" s="194"/>
      <c r="EK63" s="194"/>
      <c r="EL63" s="194"/>
      <c r="EM63" s="194"/>
      <c r="EN63" s="194"/>
      <c r="EO63" s="194"/>
      <c r="EP63" s="194"/>
      <c r="EQ63" s="194"/>
      <c r="ER63" s="194"/>
      <c r="ES63" s="194"/>
      <c r="ET63" s="194"/>
      <c r="EU63" s="194"/>
      <c r="EV63" s="194"/>
      <c r="EW63" s="194"/>
      <c r="EX63" s="194"/>
      <c r="EY63" s="194"/>
      <c r="EZ63" s="194"/>
      <c r="FA63" s="194"/>
      <c r="FB63" s="194"/>
      <c r="FC63" s="194"/>
      <c r="FD63" s="194"/>
      <c r="FE63" s="194"/>
      <c r="FF63" s="194"/>
      <c r="FG63" s="194"/>
      <c r="FH63" s="194"/>
      <c r="FI63" s="194"/>
      <c r="FJ63" s="194"/>
      <c r="FK63" s="194"/>
      <c r="FL63" s="194"/>
      <c r="FM63" s="194"/>
      <c r="FN63" s="194"/>
      <c r="FO63" s="194"/>
      <c r="FP63" s="194"/>
      <c r="FQ63" s="194"/>
      <c r="FR63" s="194"/>
      <c r="FS63" s="194"/>
      <c r="FT63" s="194"/>
      <c r="FU63" s="194"/>
      <c r="FV63" s="194"/>
      <c r="FW63" s="194"/>
      <c r="FX63" s="194"/>
      <c r="FY63" s="194"/>
      <c r="FZ63" s="194"/>
      <c r="GA63" s="194"/>
      <c r="GB63" s="194"/>
      <c r="GC63" s="194"/>
      <c r="GD63" s="194"/>
      <c r="GE63" s="194"/>
      <c r="GF63" s="194"/>
      <c r="GG63" s="194"/>
      <c r="GH63" s="194"/>
      <c r="GI63" s="194"/>
      <c r="GJ63" s="194"/>
      <c r="GK63" s="194"/>
      <c r="GL63" s="194"/>
      <c r="GM63" s="194"/>
      <c r="GN63" s="194"/>
      <c r="GO63" s="194"/>
      <c r="GP63" s="194"/>
      <c r="GQ63" s="194"/>
      <c r="GR63" s="194"/>
      <c r="GS63" s="194"/>
      <c r="GT63" s="194"/>
      <c r="GU63" s="194"/>
      <c r="GV63" s="194"/>
      <c r="GW63" s="194"/>
      <c r="GX63" s="194"/>
      <c r="GY63" s="194"/>
      <c r="GZ63" s="194"/>
      <c r="HA63" s="194"/>
      <c r="HB63" s="194"/>
      <c r="HC63" s="194"/>
      <c r="HD63" s="194"/>
      <c r="HE63" s="194"/>
      <c r="HF63" s="194"/>
      <c r="HG63" s="194"/>
      <c r="HH63" s="194"/>
      <c r="HI63" s="194"/>
      <c r="HJ63" s="194"/>
      <c r="HK63" s="194"/>
      <c r="HL63" s="194"/>
      <c r="HM63" s="194"/>
      <c r="HN63" s="194"/>
      <c r="HO63" s="194"/>
      <c r="HP63" s="194"/>
      <c r="HQ63" s="194"/>
      <c r="HR63" s="194"/>
      <c r="HS63" s="194"/>
      <c r="HT63" s="194"/>
      <c r="HU63" s="194"/>
      <c r="HV63" s="194"/>
      <c r="HW63" s="194"/>
      <c r="HX63" s="194"/>
      <c r="HY63" s="194"/>
      <c r="HZ63" s="194"/>
      <c r="IA63" s="194"/>
      <c r="IB63" s="194"/>
      <c r="IC63" s="194"/>
      <c r="ID63" s="194"/>
      <c r="IE63" s="194"/>
      <c r="IF63" s="194"/>
      <c r="IG63" s="194"/>
      <c r="IH63" s="194"/>
      <c r="II63" s="194"/>
      <c r="IJ63" s="194"/>
      <c r="IK63" s="194"/>
      <c r="IL63" s="194"/>
      <c r="IM63" s="194"/>
      <c r="IN63" s="194"/>
      <c r="IO63" s="194"/>
      <c r="IP63" s="194"/>
      <c r="IQ63" s="194"/>
      <c r="IR63" s="194"/>
      <c r="IS63" s="194"/>
    </row>
    <row r="64" spans="1:253" ht="4.5" customHeight="1" hidden="1">
      <c r="A64" s="195"/>
      <c r="B64" s="283"/>
      <c r="C64" s="219"/>
      <c r="D64" s="198"/>
      <c r="E64" s="198"/>
      <c r="F64" s="258"/>
      <c r="G64" s="274"/>
      <c r="H64" s="219"/>
      <c r="I64" s="198"/>
      <c r="J64" s="202"/>
      <c r="K64" s="202"/>
      <c r="L64" s="202"/>
      <c r="M64" s="198"/>
      <c r="N64" s="223"/>
      <c r="O64" s="282"/>
      <c r="P64" s="246"/>
      <c r="Q64" s="247"/>
      <c r="R64" s="228"/>
      <c r="S64" s="228"/>
      <c r="T64" s="228"/>
      <c r="U64" s="228"/>
      <c r="V64" s="335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4"/>
      <c r="CY64" s="194"/>
      <c r="CZ64" s="194"/>
      <c r="DA64" s="194"/>
      <c r="DB64" s="194"/>
      <c r="DC64" s="194"/>
      <c r="DD64" s="194"/>
      <c r="DE64" s="194"/>
      <c r="DF64" s="194"/>
      <c r="DG64" s="194"/>
      <c r="DH64" s="194"/>
      <c r="DI64" s="194"/>
      <c r="DJ64" s="194"/>
      <c r="DK64" s="194"/>
      <c r="DL64" s="194"/>
      <c r="DM64" s="194"/>
      <c r="DN64" s="194"/>
      <c r="DO64" s="194"/>
      <c r="DP64" s="194"/>
      <c r="DQ64" s="194"/>
      <c r="DR64" s="194"/>
      <c r="DS64" s="194"/>
      <c r="DT64" s="194"/>
      <c r="DU64" s="194"/>
      <c r="DV64" s="194"/>
      <c r="DW64" s="194"/>
      <c r="DX64" s="194"/>
      <c r="DY64" s="194"/>
      <c r="DZ64" s="194"/>
      <c r="EA64" s="194"/>
      <c r="EB64" s="194"/>
      <c r="EC64" s="194"/>
      <c r="ED64" s="194"/>
      <c r="EE64" s="194"/>
      <c r="EF64" s="194"/>
      <c r="EG64" s="194"/>
      <c r="EH64" s="194"/>
      <c r="EI64" s="194"/>
      <c r="EJ64" s="194"/>
      <c r="EK64" s="194"/>
      <c r="EL64" s="194"/>
      <c r="EM64" s="194"/>
      <c r="EN64" s="194"/>
      <c r="EO64" s="194"/>
      <c r="EP64" s="194"/>
      <c r="EQ64" s="194"/>
      <c r="ER64" s="194"/>
      <c r="ES64" s="194"/>
      <c r="ET64" s="194"/>
      <c r="EU64" s="194"/>
      <c r="EV64" s="194"/>
      <c r="EW64" s="194"/>
      <c r="EX64" s="194"/>
      <c r="EY64" s="194"/>
      <c r="EZ64" s="194"/>
      <c r="FA64" s="194"/>
      <c r="FB64" s="194"/>
      <c r="FC64" s="194"/>
      <c r="FD64" s="194"/>
      <c r="FE64" s="194"/>
      <c r="FF64" s="194"/>
      <c r="FG64" s="194"/>
      <c r="FH64" s="194"/>
      <c r="FI64" s="194"/>
      <c r="FJ64" s="194"/>
      <c r="FK64" s="194"/>
      <c r="FL64" s="194"/>
      <c r="FM64" s="194"/>
      <c r="FN64" s="194"/>
      <c r="FO64" s="194"/>
      <c r="FP64" s="194"/>
      <c r="FQ64" s="194"/>
      <c r="FR64" s="194"/>
      <c r="FS64" s="194"/>
      <c r="FT64" s="194"/>
      <c r="FU64" s="194"/>
      <c r="FV64" s="194"/>
      <c r="FW64" s="194"/>
      <c r="FX64" s="194"/>
      <c r="FY64" s="194"/>
      <c r="FZ64" s="194"/>
      <c r="GA64" s="194"/>
      <c r="GB64" s="194"/>
      <c r="GC64" s="194"/>
      <c r="GD64" s="194"/>
      <c r="GE64" s="194"/>
      <c r="GF64" s="194"/>
      <c r="GG64" s="194"/>
      <c r="GH64" s="194"/>
      <c r="GI64" s="194"/>
      <c r="GJ64" s="194"/>
      <c r="GK64" s="194"/>
      <c r="GL64" s="194"/>
      <c r="GM64" s="194"/>
      <c r="GN64" s="194"/>
      <c r="GO64" s="194"/>
      <c r="GP64" s="194"/>
      <c r="GQ64" s="194"/>
      <c r="GR64" s="194"/>
      <c r="GS64" s="194"/>
      <c r="GT64" s="194"/>
      <c r="GU64" s="194"/>
      <c r="GV64" s="194"/>
      <c r="GW64" s="194"/>
      <c r="GX64" s="194"/>
      <c r="GY64" s="194"/>
      <c r="GZ64" s="194"/>
      <c r="HA64" s="194"/>
      <c r="HB64" s="194"/>
      <c r="HC64" s="194"/>
      <c r="HD64" s="194"/>
      <c r="HE64" s="194"/>
      <c r="HF64" s="194"/>
      <c r="HG64" s="194"/>
      <c r="HH64" s="194"/>
      <c r="HI64" s="194"/>
      <c r="HJ64" s="194"/>
      <c r="HK64" s="194"/>
      <c r="HL64" s="194"/>
      <c r="HM64" s="194"/>
      <c r="HN64" s="194"/>
      <c r="HO64" s="194"/>
      <c r="HP64" s="194"/>
      <c r="HQ64" s="194"/>
      <c r="HR64" s="194"/>
      <c r="HS64" s="194"/>
      <c r="HT64" s="194"/>
      <c r="HU64" s="194"/>
      <c r="HV64" s="194"/>
      <c r="HW64" s="194"/>
      <c r="HX64" s="194"/>
      <c r="HY64" s="194"/>
      <c r="HZ64" s="194"/>
      <c r="IA64" s="194"/>
      <c r="IB64" s="194"/>
      <c r="IC64" s="194"/>
      <c r="ID64" s="194"/>
      <c r="IE64" s="194"/>
      <c r="IF64" s="194"/>
      <c r="IG64" s="194"/>
      <c r="IH64" s="194"/>
      <c r="II64" s="194"/>
      <c r="IJ64" s="194"/>
      <c r="IK64" s="194"/>
      <c r="IL64" s="194"/>
      <c r="IM64" s="194"/>
      <c r="IN64" s="194"/>
      <c r="IO64" s="194"/>
      <c r="IP64" s="194"/>
      <c r="IQ64" s="194"/>
      <c r="IR64" s="194"/>
      <c r="IS64" s="194"/>
    </row>
    <row r="65" spans="1:253" ht="6" customHeight="1" hidden="1">
      <c r="A65" s="195"/>
      <c r="B65" s="283"/>
      <c r="C65" s="219"/>
      <c r="D65" s="198"/>
      <c r="E65" s="198"/>
      <c r="F65" s="258"/>
      <c r="G65" s="274"/>
      <c r="H65" s="219"/>
      <c r="I65" s="198"/>
      <c r="J65" s="202"/>
      <c r="K65" s="202"/>
      <c r="L65" s="202"/>
      <c r="M65" s="198"/>
      <c r="N65" s="223"/>
      <c r="O65" s="282"/>
      <c r="P65" s="246"/>
      <c r="Q65" s="247"/>
      <c r="R65" s="228"/>
      <c r="S65" s="228"/>
      <c r="T65" s="228"/>
      <c r="U65" s="228"/>
      <c r="V65" s="335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194"/>
      <c r="CZ65" s="194"/>
      <c r="DA65" s="194"/>
      <c r="DB65" s="194"/>
      <c r="DC65" s="194"/>
      <c r="DD65" s="194"/>
      <c r="DE65" s="194"/>
      <c r="DF65" s="194"/>
      <c r="DG65" s="194"/>
      <c r="DH65" s="194"/>
      <c r="DI65" s="194"/>
      <c r="DJ65" s="194"/>
      <c r="DK65" s="194"/>
      <c r="DL65" s="194"/>
      <c r="DM65" s="194"/>
      <c r="DN65" s="194"/>
      <c r="DO65" s="194"/>
      <c r="DP65" s="194"/>
      <c r="DQ65" s="194"/>
      <c r="DR65" s="194"/>
      <c r="DS65" s="194"/>
      <c r="DT65" s="194"/>
      <c r="DU65" s="194"/>
      <c r="DV65" s="194"/>
      <c r="DW65" s="194"/>
      <c r="DX65" s="194"/>
      <c r="DY65" s="194"/>
      <c r="DZ65" s="194"/>
      <c r="EA65" s="194"/>
      <c r="EB65" s="194"/>
      <c r="EC65" s="194"/>
      <c r="ED65" s="194"/>
      <c r="EE65" s="194"/>
      <c r="EF65" s="194"/>
      <c r="EG65" s="194"/>
      <c r="EH65" s="194"/>
      <c r="EI65" s="194"/>
      <c r="EJ65" s="194"/>
      <c r="EK65" s="194"/>
      <c r="EL65" s="194"/>
      <c r="EM65" s="194"/>
      <c r="EN65" s="194"/>
      <c r="EO65" s="194"/>
      <c r="EP65" s="194"/>
      <c r="EQ65" s="194"/>
      <c r="ER65" s="194"/>
      <c r="ES65" s="194"/>
      <c r="ET65" s="194"/>
      <c r="EU65" s="194"/>
      <c r="EV65" s="194"/>
      <c r="EW65" s="194"/>
      <c r="EX65" s="194"/>
      <c r="EY65" s="194"/>
      <c r="EZ65" s="194"/>
      <c r="FA65" s="194"/>
      <c r="FB65" s="194"/>
      <c r="FC65" s="194"/>
      <c r="FD65" s="194"/>
      <c r="FE65" s="194"/>
      <c r="FF65" s="194"/>
      <c r="FG65" s="194"/>
      <c r="FH65" s="194"/>
      <c r="FI65" s="194"/>
      <c r="FJ65" s="194"/>
      <c r="FK65" s="194"/>
      <c r="FL65" s="194"/>
      <c r="FM65" s="194"/>
      <c r="FN65" s="194"/>
      <c r="FO65" s="194"/>
      <c r="FP65" s="194"/>
      <c r="FQ65" s="194"/>
      <c r="FR65" s="194"/>
      <c r="FS65" s="194"/>
      <c r="FT65" s="194"/>
      <c r="FU65" s="194"/>
      <c r="FV65" s="194"/>
      <c r="FW65" s="194"/>
      <c r="FX65" s="194"/>
      <c r="FY65" s="194"/>
      <c r="FZ65" s="194"/>
      <c r="GA65" s="194"/>
      <c r="GB65" s="194"/>
      <c r="GC65" s="194"/>
      <c r="GD65" s="194"/>
      <c r="GE65" s="194"/>
      <c r="GF65" s="194"/>
      <c r="GG65" s="194"/>
      <c r="GH65" s="194"/>
      <c r="GI65" s="194"/>
      <c r="GJ65" s="194"/>
      <c r="GK65" s="194"/>
      <c r="GL65" s="194"/>
      <c r="GM65" s="194"/>
      <c r="GN65" s="194"/>
      <c r="GO65" s="194"/>
      <c r="GP65" s="194"/>
      <c r="GQ65" s="194"/>
      <c r="GR65" s="194"/>
      <c r="GS65" s="194"/>
      <c r="GT65" s="194"/>
      <c r="GU65" s="194"/>
      <c r="GV65" s="194"/>
      <c r="GW65" s="194"/>
      <c r="GX65" s="194"/>
      <c r="GY65" s="194"/>
      <c r="GZ65" s="194"/>
      <c r="HA65" s="194"/>
      <c r="HB65" s="194"/>
      <c r="HC65" s="194"/>
      <c r="HD65" s="194"/>
      <c r="HE65" s="194"/>
      <c r="HF65" s="194"/>
      <c r="HG65" s="194"/>
      <c r="HH65" s="194"/>
      <c r="HI65" s="194"/>
      <c r="HJ65" s="194"/>
      <c r="HK65" s="194"/>
      <c r="HL65" s="194"/>
      <c r="HM65" s="194"/>
      <c r="HN65" s="194"/>
      <c r="HO65" s="194"/>
      <c r="HP65" s="194"/>
      <c r="HQ65" s="194"/>
      <c r="HR65" s="194"/>
      <c r="HS65" s="194"/>
      <c r="HT65" s="194"/>
      <c r="HU65" s="194"/>
      <c r="HV65" s="194"/>
      <c r="HW65" s="194"/>
      <c r="HX65" s="194"/>
      <c r="HY65" s="194"/>
      <c r="HZ65" s="194"/>
      <c r="IA65" s="194"/>
      <c r="IB65" s="194"/>
      <c r="IC65" s="194"/>
      <c r="ID65" s="194"/>
      <c r="IE65" s="194"/>
      <c r="IF65" s="194"/>
      <c r="IG65" s="194"/>
      <c r="IH65" s="194"/>
      <c r="II65" s="194"/>
      <c r="IJ65" s="194"/>
      <c r="IK65" s="194"/>
      <c r="IL65" s="194"/>
      <c r="IM65" s="194"/>
      <c r="IN65" s="194"/>
      <c r="IO65" s="194"/>
      <c r="IP65" s="194"/>
      <c r="IQ65" s="194"/>
      <c r="IR65" s="194"/>
      <c r="IS65" s="194"/>
    </row>
    <row r="66" spans="1:253" ht="18" hidden="1">
      <c r="A66" s="195" t="s">
        <v>261</v>
      </c>
      <c r="B66" s="147" t="s">
        <v>281</v>
      </c>
      <c r="C66" s="219">
        <v>2</v>
      </c>
      <c r="D66" s="198"/>
      <c r="E66" s="198"/>
      <c r="F66" s="258"/>
      <c r="G66" s="274">
        <v>5.5</v>
      </c>
      <c r="H66" s="219">
        <v>165</v>
      </c>
      <c r="I66" s="198">
        <v>72</v>
      </c>
      <c r="J66" s="202">
        <v>18</v>
      </c>
      <c r="K66" s="202">
        <v>18</v>
      </c>
      <c r="L66" s="198"/>
      <c r="M66" s="198">
        <v>93</v>
      </c>
      <c r="N66" s="285"/>
      <c r="O66" s="235">
        <v>4</v>
      </c>
      <c r="P66" s="258"/>
      <c r="Q66" s="247">
        <v>4</v>
      </c>
      <c r="R66" s="193"/>
      <c r="S66" s="193"/>
      <c r="T66" s="193"/>
      <c r="U66" s="193"/>
      <c r="V66" s="335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  <c r="CW66" s="194"/>
      <c r="CX66" s="194"/>
      <c r="CY66" s="194"/>
      <c r="CZ66" s="194"/>
      <c r="DA66" s="194"/>
      <c r="DB66" s="194"/>
      <c r="DC66" s="194"/>
      <c r="DD66" s="194"/>
      <c r="DE66" s="194"/>
      <c r="DF66" s="194"/>
      <c r="DG66" s="194"/>
      <c r="DH66" s="194"/>
      <c r="DI66" s="194"/>
      <c r="DJ66" s="194"/>
      <c r="DK66" s="194"/>
      <c r="DL66" s="194"/>
      <c r="DM66" s="194"/>
      <c r="DN66" s="194"/>
      <c r="DO66" s="194"/>
      <c r="DP66" s="194"/>
      <c r="DQ66" s="194"/>
      <c r="DR66" s="194"/>
      <c r="DS66" s="194"/>
      <c r="DT66" s="194"/>
      <c r="DU66" s="194"/>
      <c r="DV66" s="194"/>
      <c r="DW66" s="194"/>
      <c r="DX66" s="194"/>
      <c r="DY66" s="194"/>
      <c r="DZ66" s="194"/>
      <c r="EA66" s="194"/>
      <c r="EB66" s="194"/>
      <c r="EC66" s="194"/>
      <c r="ED66" s="194"/>
      <c r="EE66" s="194"/>
      <c r="EF66" s="194"/>
      <c r="EG66" s="194"/>
      <c r="EH66" s="194"/>
      <c r="EI66" s="194"/>
      <c r="EJ66" s="194"/>
      <c r="EK66" s="194"/>
      <c r="EL66" s="194"/>
      <c r="EM66" s="194"/>
      <c r="EN66" s="194"/>
      <c r="EO66" s="194"/>
      <c r="EP66" s="194"/>
      <c r="EQ66" s="194"/>
      <c r="ER66" s="194"/>
      <c r="ES66" s="194"/>
      <c r="ET66" s="194"/>
      <c r="EU66" s="194"/>
      <c r="EV66" s="194"/>
      <c r="EW66" s="194"/>
      <c r="EX66" s="194"/>
      <c r="EY66" s="194"/>
      <c r="EZ66" s="194"/>
      <c r="FA66" s="194"/>
      <c r="FB66" s="194"/>
      <c r="FC66" s="194"/>
      <c r="FD66" s="194"/>
      <c r="FE66" s="194"/>
      <c r="FF66" s="194"/>
      <c r="FG66" s="194"/>
      <c r="FH66" s="194"/>
      <c r="FI66" s="194"/>
      <c r="FJ66" s="194"/>
      <c r="FK66" s="194"/>
      <c r="FL66" s="194"/>
      <c r="FM66" s="194"/>
      <c r="FN66" s="194"/>
      <c r="FO66" s="194"/>
      <c r="FP66" s="194"/>
      <c r="FQ66" s="194"/>
      <c r="FR66" s="194"/>
      <c r="FS66" s="194"/>
      <c r="FT66" s="194"/>
      <c r="FU66" s="194"/>
      <c r="FV66" s="194"/>
      <c r="FW66" s="194"/>
      <c r="FX66" s="194"/>
      <c r="FY66" s="194"/>
      <c r="FZ66" s="194"/>
      <c r="GA66" s="194"/>
      <c r="GB66" s="194"/>
      <c r="GC66" s="194"/>
      <c r="GD66" s="194"/>
      <c r="GE66" s="194"/>
      <c r="GF66" s="194"/>
      <c r="GG66" s="194"/>
      <c r="GH66" s="194"/>
      <c r="GI66" s="194"/>
      <c r="GJ66" s="194"/>
      <c r="GK66" s="194"/>
      <c r="GL66" s="194"/>
      <c r="GM66" s="194"/>
      <c r="GN66" s="194"/>
      <c r="GO66" s="194"/>
      <c r="GP66" s="194"/>
      <c r="GQ66" s="194"/>
      <c r="GR66" s="194"/>
      <c r="GS66" s="194"/>
      <c r="GT66" s="194"/>
      <c r="GU66" s="194"/>
      <c r="GV66" s="194"/>
      <c r="GW66" s="194"/>
      <c r="GX66" s="194"/>
      <c r="GY66" s="194"/>
      <c r="GZ66" s="194"/>
      <c r="HA66" s="194"/>
      <c r="HB66" s="194"/>
      <c r="HC66" s="194"/>
      <c r="HD66" s="194"/>
      <c r="HE66" s="194"/>
      <c r="HF66" s="194"/>
      <c r="HG66" s="194"/>
      <c r="HH66" s="194"/>
      <c r="HI66" s="194"/>
      <c r="HJ66" s="194"/>
      <c r="HK66" s="194"/>
      <c r="HL66" s="194"/>
      <c r="HM66" s="194"/>
      <c r="HN66" s="194"/>
      <c r="HO66" s="194"/>
      <c r="HP66" s="194"/>
      <c r="HQ66" s="194"/>
      <c r="HR66" s="194"/>
      <c r="HS66" s="194"/>
      <c r="HT66" s="194"/>
      <c r="HU66" s="194"/>
      <c r="HV66" s="194"/>
      <c r="HW66" s="194"/>
      <c r="HX66" s="194"/>
      <c r="HY66" s="194"/>
      <c r="HZ66" s="194"/>
      <c r="IA66" s="194"/>
      <c r="IB66" s="194"/>
      <c r="IC66" s="194"/>
      <c r="ID66" s="194"/>
      <c r="IE66" s="194"/>
      <c r="IF66" s="194"/>
      <c r="IG66" s="194"/>
      <c r="IH66" s="194"/>
      <c r="II66" s="194"/>
      <c r="IJ66" s="194"/>
      <c r="IK66" s="194"/>
      <c r="IL66" s="194"/>
      <c r="IM66" s="194"/>
      <c r="IN66" s="194"/>
      <c r="IO66" s="194"/>
      <c r="IP66" s="194"/>
      <c r="IQ66" s="194"/>
      <c r="IR66" s="194"/>
      <c r="IS66" s="194"/>
    </row>
    <row r="67" spans="1:253" ht="18" hidden="1">
      <c r="A67" s="195"/>
      <c r="B67" s="287" t="s">
        <v>232</v>
      </c>
      <c r="C67" s="197">
        <v>2</v>
      </c>
      <c r="D67" s="198"/>
      <c r="E67" s="198"/>
      <c r="F67" s="236"/>
      <c r="G67" s="274">
        <v>5.5</v>
      </c>
      <c r="H67" s="219">
        <v>165</v>
      </c>
      <c r="I67" s="198">
        <v>72</v>
      </c>
      <c r="J67" s="202">
        <v>18</v>
      </c>
      <c r="K67" s="202"/>
      <c r="L67" s="202">
        <v>18</v>
      </c>
      <c r="M67" s="198">
        <v>93</v>
      </c>
      <c r="N67" s="223"/>
      <c r="O67" s="282">
        <v>4</v>
      </c>
      <c r="P67" s="246"/>
      <c r="Q67" s="247">
        <v>4</v>
      </c>
      <c r="R67" s="228"/>
      <c r="S67" s="228"/>
      <c r="T67" s="228"/>
      <c r="U67" s="228"/>
      <c r="V67" s="335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194"/>
      <c r="CZ67" s="194"/>
      <c r="DA67" s="194"/>
      <c r="DB67" s="194"/>
      <c r="DC67" s="194"/>
      <c r="DD67" s="194"/>
      <c r="DE67" s="194"/>
      <c r="DF67" s="194"/>
      <c r="DG67" s="194"/>
      <c r="DH67" s="194"/>
      <c r="DI67" s="194"/>
      <c r="DJ67" s="194"/>
      <c r="DK67" s="194"/>
      <c r="DL67" s="194"/>
      <c r="DM67" s="194"/>
      <c r="DN67" s="194"/>
      <c r="DO67" s="194"/>
      <c r="DP67" s="194"/>
      <c r="DQ67" s="194"/>
      <c r="DR67" s="194"/>
      <c r="DS67" s="194"/>
      <c r="DT67" s="194"/>
      <c r="DU67" s="194"/>
      <c r="DV67" s="194"/>
      <c r="DW67" s="194"/>
      <c r="DX67" s="194"/>
      <c r="DY67" s="194"/>
      <c r="DZ67" s="194"/>
      <c r="EA67" s="194"/>
      <c r="EB67" s="194"/>
      <c r="EC67" s="194"/>
      <c r="ED67" s="194"/>
      <c r="EE67" s="194"/>
      <c r="EF67" s="194"/>
      <c r="EG67" s="194"/>
      <c r="EH67" s="194"/>
      <c r="EI67" s="194"/>
      <c r="EJ67" s="194"/>
      <c r="EK67" s="194"/>
      <c r="EL67" s="194"/>
      <c r="EM67" s="194"/>
      <c r="EN67" s="194"/>
      <c r="EO67" s="194"/>
      <c r="EP67" s="194"/>
      <c r="EQ67" s="194"/>
      <c r="ER67" s="194"/>
      <c r="ES67" s="194"/>
      <c r="ET67" s="194"/>
      <c r="EU67" s="194"/>
      <c r="EV67" s="194"/>
      <c r="EW67" s="194"/>
      <c r="EX67" s="194"/>
      <c r="EY67" s="194"/>
      <c r="EZ67" s="194"/>
      <c r="FA67" s="194"/>
      <c r="FB67" s="194"/>
      <c r="FC67" s="194"/>
      <c r="FD67" s="194"/>
      <c r="FE67" s="194"/>
      <c r="FF67" s="194"/>
      <c r="FG67" s="194"/>
      <c r="FH67" s="194"/>
      <c r="FI67" s="194"/>
      <c r="FJ67" s="194"/>
      <c r="FK67" s="194"/>
      <c r="FL67" s="194"/>
      <c r="FM67" s="194"/>
      <c r="FN67" s="194"/>
      <c r="FO67" s="194"/>
      <c r="FP67" s="194"/>
      <c r="FQ67" s="194"/>
      <c r="FR67" s="194"/>
      <c r="FS67" s="194"/>
      <c r="FT67" s="194"/>
      <c r="FU67" s="194"/>
      <c r="FV67" s="194"/>
      <c r="FW67" s="194"/>
      <c r="FX67" s="194"/>
      <c r="FY67" s="194"/>
      <c r="FZ67" s="194"/>
      <c r="GA67" s="194"/>
      <c r="GB67" s="194"/>
      <c r="GC67" s="194"/>
      <c r="GD67" s="194"/>
      <c r="GE67" s="194"/>
      <c r="GF67" s="194"/>
      <c r="GG67" s="194"/>
      <c r="GH67" s="194"/>
      <c r="GI67" s="194"/>
      <c r="GJ67" s="194"/>
      <c r="GK67" s="194"/>
      <c r="GL67" s="194"/>
      <c r="GM67" s="194"/>
      <c r="GN67" s="194"/>
      <c r="GO67" s="194"/>
      <c r="GP67" s="194"/>
      <c r="GQ67" s="194"/>
      <c r="GR67" s="194"/>
      <c r="GS67" s="194"/>
      <c r="GT67" s="194"/>
      <c r="GU67" s="194"/>
      <c r="GV67" s="194"/>
      <c r="GW67" s="194"/>
      <c r="GX67" s="194"/>
      <c r="GY67" s="194"/>
      <c r="GZ67" s="194"/>
      <c r="HA67" s="194"/>
      <c r="HB67" s="194"/>
      <c r="HC67" s="194"/>
      <c r="HD67" s="194"/>
      <c r="HE67" s="194"/>
      <c r="HF67" s="194"/>
      <c r="HG67" s="194"/>
      <c r="HH67" s="194"/>
      <c r="HI67" s="194"/>
      <c r="HJ67" s="194"/>
      <c r="HK67" s="194"/>
      <c r="HL67" s="194"/>
      <c r="HM67" s="194"/>
      <c r="HN67" s="194"/>
      <c r="HO67" s="194"/>
      <c r="HP67" s="194"/>
      <c r="HQ67" s="194"/>
      <c r="HR67" s="194"/>
      <c r="HS67" s="194"/>
      <c r="HT67" s="194"/>
      <c r="HU67" s="194"/>
      <c r="HV67" s="194"/>
      <c r="HW67" s="194"/>
      <c r="HX67" s="194"/>
      <c r="HY67" s="194"/>
      <c r="HZ67" s="194"/>
      <c r="IA67" s="194"/>
      <c r="IB67" s="194"/>
      <c r="IC67" s="194"/>
      <c r="ID67" s="194"/>
      <c r="IE67" s="194"/>
      <c r="IF67" s="194"/>
      <c r="IG67" s="194"/>
      <c r="IH67" s="194"/>
      <c r="II67" s="194"/>
      <c r="IJ67" s="194"/>
      <c r="IK67" s="194"/>
      <c r="IL67" s="194"/>
      <c r="IM67" s="194"/>
      <c r="IN67" s="194"/>
      <c r="IO67" s="194"/>
      <c r="IP67" s="194"/>
      <c r="IQ67" s="194"/>
      <c r="IR67" s="194"/>
      <c r="IS67" s="194"/>
    </row>
    <row r="68" ht="15.75" hidden="1"/>
    <row r="69" ht="15.75" hidden="1"/>
    <row r="70" spans="1:17" ht="18.75">
      <c r="A70" s="325"/>
      <c r="B70" s="409" t="s">
        <v>302</v>
      </c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</row>
    <row r="71" spans="1:25" s="75" customFormat="1" ht="18.75">
      <c r="A71" s="410"/>
      <c r="B71" s="411" t="s">
        <v>23</v>
      </c>
      <c r="C71" s="412"/>
      <c r="D71" s="412">
        <v>2</v>
      </c>
      <c r="E71" s="412"/>
      <c r="F71" s="413"/>
      <c r="G71" s="414">
        <v>1</v>
      </c>
      <c r="H71" s="412">
        <v>30</v>
      </c>
      <c r="I71" s="412">
        <v>18</v>
      </c>
      <c r="J71" s="412"/>
      <c r="K71" s="412"/>
      <c r="L71" s="412">
        <v>9</v>
      </c>
      <c r="M71" s="412">
        <v>12</v>
      </c>
      <c r="N71" s="412"/>
      <c r="O71" s="413">
        <v>1</v>
      </c>
      <c r="P71" s="413"/>
      <c r="Q71" s="413">
        <v>1</v>
      </c>
      <c r="R71" s="457"/>
      <c r="S71" s="458"/>
      <c r="T71" s="458"/>
      <c r="U71" s="74" t="s">
        <v>308</v>
      </c>
      <c r="V71" s="459"/>
      <c r="W71" s="74"/>
      <c r="X71" s="74"/>
      <c r="Y71" s="74"/>
    </row>
    <row r="72" spans="1:17" ht="6" customHeight="1" hidden="1">
      <c r="A72" s="195"/>
      <c r="B72" s="196"/>
      <c r="C72" s="263"/>
      <c r="D72" s="231"/>
      <c r="E72" s="231"/>
      <c r="F72" s="311"/>
      <c r="G72" s="199"/>
      <c r="H72" s="197"/>
      <c r="I72" s="198"/>
      <c r="J72" s="198"/>
      <c r="K72" s="198"/>
      <c r="L72" s="198"/>
      <c r="M72" s="200"/>
      <c r="N72" s="203"/>
      <c r="O72" s="204"/>
      <c r="P72" s="205"/>
      <c r="Q72" s="204"/>
    </row>
    <row r="73" spans="1:17" ht="6" customHeight="1" hidden="1">
      <c r="A73" s="195"/>
      <c r="B73" s="196"/>
      <c r="C73" s="263"/>
      <c r="D73" s="231"/>
      <c r="E73" s="231"/>
      <c r="F73" s="311"/>
      <c r="G73" s="199"/>
      <c r="H73" s="197"/>
      <c r="I73" s="198"/>
      <c r="J73" s="198"/>
      <c r="K73" s="198"/>
      <c r="L73" s="198"/>
      <c r="M73" s="200"/>
      <c r="N73" s="203"/>
      <c r="O73" s="204"/>
      <c r="P73" s="205"/>
      <c r="Q73" s="204"/>
    </row>
    <row r="74" spans="1:253" s="74" customFormat="1" ht="37.5">
      <c r="A74" s="415" t="s">
        <v>169</v>
      </c>
      <c r="B74" s="416" t="s">
        <v>270</v>
      </c>
      <c r="C74" s="417">
        <v>2</v>
      </c>
      <c r="D74" s="418"/>
      <c r="E74" s="418"/>
      <c r="F74" s="419"/>
      <c r="G74" s="420">
        <v>5.5</v>
      </c>
      <c r="H74" s="421">
        <v>165</v>
      </c>
      <c r="I74" s="418">
        <v>54</v>
      </c>
      <c r="J74" s="418">
        <v>18</v>
      </c>
      <c r="K74" s="418">
        <v>9</v>
      </c>
      <c r="L74" s="418"/>
      <c r="M74" s="418">
        <v>111</v>
      </c>
      <c r="N74" s="422"/>
      <c r="O74" s="423">
        <v>3</v>
      </c>
      <c r="P74" s="424"/>
      <c r="Q74" s="425">
        <v>3</v>
      </c>
      <c r="R74" s="457"/>
      <c r="S74" s="458"/>
      <c r="T74" s="458"/>
      <c r="U74" s="350" t="s">
        <v>309</v>
      </c>
      <c r="V74" s="459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</row>
    <row r="75" spans="1:253" s="13" customFormat="1" ht="6" customHeight="1" hidden="1">
      <c r="A75" s="211"/>
      <c r="B75" s="218"/>
      <c r="C75" s="224"/>
      <c r="D75" s="222"/>
      <c r="E75" s="222"/>
      <c r="F75" s="225"/>
      <c r="G75" s="226"/>
      <c r="H75" s="213"/>
      <c r="I75" s="222"/>
      <c r="J75" s="222"/>
      <c r="K75" s="222"/>
      <c r="L75" s="222"/>
      <c r="M75" s="222"/>
      <c r="N75" s="215"/>
      <c r="O75" s="216"/>
      <c r="P75" s="217"/>
      <c r="Q75" s="208"/>
      <c r="R75" s="123"/>
      <c r="S75" s="124"/>
      <c r="T75" s="124"/>
      <c r="V75" s="352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1:253" s="13" customFormat="1" ht="6" customHeight="1" hidden="1">
      <c r="A76" s="211"/>
      <c r="B76" s="218"/>
      <c r="C76" s="224"/>
      <c r="D76" s="222"/>
      <c r="E76" s="222"/>
      <c r="F76" s="225"/>
      <c r="G76" s="226"/>
      <c r="H76" s="213"/>
      <c r="I76" s="222"/>
      <c r="J76" s="222"/>
      <c r="K76" s="222"/>
      <c r="L76" s="222"/>
      <c r="M76" s="222"/>
      <c r="N76" s="215"/>
      <c r="O76" s="216"/>
      <c r="P76" s="217"/>
      <c r="Q76" s="208"/>
      <c r="R76" s="123"/>
      <c r="S76" s="124"/>
      <c r="T76" s="124"/>
      <c r="V76" s="352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1:253" s="74" customFormat="1" ht="38.25" thickBot="1">
      <c r="A77" s="415" t="s">
        <v>177</v>
      </c>
      <c r="B77" s="416" t="s">
        <v>271</v>
      </c>
      <c r="C77" s="417"/>
      <c r="D77" s="418"/>
      <c r="E77" s="418">
        <v>2</v>
      </c>
      <c r="F77" s="419"/>
      <c r="G77" s="426">
        <v>1</v>
      </c>
      <c r="H77" s="421">
        <v>30</v>
      </c>
      <c r="I77" s="418">
        <v>18</v>
      </c>
      <c r="J77" s="418"/>
      <c r="K77" s="418"/>
      <c r="L77" s="418">
        <v>9</v>
      </c>
      <c r="M77" s="418">
        <v>12</v>
      </c>
      <c r="N77" s="427"/>
      <c r="O77" s="425">
        <v>1</v>
      </c>
      <c r="P77" s="424"/>
      <c r="Q77" s="425">
        <v>1</v>
      </c>
      <c r="R77" s="457"/>
      <c r="S77" s="458"/>
      <c r="T77" s="458"/>
      <c r="U77" s="74" t="s">
        <v>310</v>
      </c>
      <c r="V77" s="459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</row>
    <row r="78" spans="1:253" s="13" customFormat="1" ht="15.75" hidden="1">
      <c r="A78" s="954" t="s">
        <v>205</v>
      </c>
      <c r="B78" s="955"/>
      <c r="C78" s="245"/>
      <c r="D78" s="202">
        <v>2</v>
      </c>
      <c r="E78" s="202"/>
      <c r="F78" s="205"/>
      <c r="G78" s="212">
        <v>3</v>
      </c>
      <c r="H78" s="201">
        <v>90</v>
      </c>
      <c r="I78" s="202">
        <v>36</v>
      </c>
      <c r="J78" s="202">
        <v>9</v>
      </c>
      <c r="K78" s="202"/>
      <c r="L78" s="202">
        <v>9</v>
      </c>
      <c r="M78" s="202">
        <v>54</v>
      </c>
      <c r="N78" s="203"/>
      <c r="O78" s="202">
        <v>2</v>
      </c>
      <c r="P78" s="246"/>
      <c r="Q78" s="247">
        <v>2</v>
      </c>
      <c r="R78" s="123"/>
      <c r="S78" s="124"/>
      <c r="T78" s="124"/>
      <c r="U78" s="13" t="s">
        <v>308</v>
      </c>
      <c r="V78" s="352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1:253" s="13" customFormat="1" ht="16.5" hidden="1" thickBot="1">
      <c r="A79" s="956" t="s">
        <v>206</v>
      </c>
      <c r="B79" s="957"/>
      <c r="C79" s="248"/>
      <c r="D79" s="222">
        <v>2</v>
      </c>
      <c r="E79" s="222"/>
      <c r="F79" s="225"/>
      <c r="G79" s="249">
        <v>3</v>
      </c>
      <c r="H79" s="203">
        <v>90</v>
      </c>
      <c r="I79" s="222">
        <v>36</v>
      </c>
      <c r="J79" s="222">
        <v>9</v>
      </c>
      <c r="K79" s="222"/>
      <c r="L79" s="222">
        <v>9</v>
      </c>
      <c r="M79" s="250">
        <v>54</v>
      </c>
      <c r="N79" s="251"/>
      <c r="O79" s="206">
        <v>2</v>
      </c>
      <c r="P79" s="242"/>
      <c r="Q79" s="252">
        <v>2</v>
      </c>
      <c r="R79" s="123"/>
      <c r="S79" s="124"/>
      <c r="T79" s="124"/>
      <c r="U79" s="13" t="s">
        <v>308</v>
      </c>
      <c r="V79" s="352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1:253" s="74" customFormat="1" ht="37.5">
      <c r="A80" s="428" t="s">
        <v>321</v>
      </c>
      <c r="B80" s="429" t="s">
        <v>272</v>
      </c>
      <c r="C80" s="430"/>
      <c r="D80" s="431">
        <v>2</v>
      </c>
      <c r="E80" s="431"/>
      <c r="F80" s="432"/>
      <c r="G80" s="433">
        <v>3</v>
      </c>
      <c r="H80" s="434">
        <v>90</v>
      </c>
      <c r="I80" s="412">
        <v>36</v>
      </c>
      <c r="J80" s="418">
        <v>9</v>
      </c>
      <c r="K80" s="418"/>
      <c r="L80" s="418">
        <v>9</v>
      </c>
      <c r="M80" s="412">
        <v>54</v>
      </c>
      <c r="N80" s="435"/>
      <c r="O80" s="436">
        <v>2</v>
      </c>
      <c r="P80" s="437"/>
      <c r="Q80" s="438">
        <v>2</v>
      </c>
      <c r="R80" s="457"/>
      <c r="S80" s="458"/>
      <c r="T80" s="458"/>
      <c r="U80" s="74" t="s">
        <v>308</v>
      </c>
      <c r="V80" s="459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</row>
    <row r="81" spans="1:253" s="74" customFormat="1" ht="3.75" customHeight="1" hidden="1">
      <c r="A81" s="428"/>
      <c r="B81" s="429"/>
      <c r="C81" s="435"/>
      <c r="D81" s="436"/>
      <c r="E81" s="436"/>
      <c r="F81" s="460"/>
      <c r="G81" s="461"/>
      <c r="H81" s="434"/>
      <c r="I81" s="412"/>
      <c r="J81" s="412"/>
      <c r="K81" s="412"/>
      <c r="L81" s="412"/>
      <c r="M81" s="462"/>
      <c r="N81" s="435"/>
      <c r="O81" s="436"/>
      <c r="P81" s="437"/>
      <c r="Q81" s="438"/>
      <c r="R81" s="457"/>
      <c r="S81" s="458"/>
      <c r="T81" s="458"/>
      <c r="V81" s="459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</row>
    <row r="82" spans="1:253" s="74" customFormat="1" ht="3.75" customHeight="1" hidden="1">
      <c r="A82" s="428"/>
      <c r="B82" s="429"/>
      <c r="C82" s="435"/>
      <c r="D82" s="436"/>
      <c r="E82" s="436"/>
      <c r="F82" s="460"/>
      <c r="G82" s="461"/>
      <c r="H82" s="434"/>
      <c r="I82" s="412"/>
      <c r="J82" s="412"/>
      <c r="K82" s="412"/>
      <c r="L82" s="412"/>
      <c r="M82" s="462"/>
      <c r="N82" s="435"/>
      <c r="O82" s="436"/>
      <c r="P82" s="437"/>
      <c r="Q82" s="438"/>
      <c r="R82" s="457"/>
      <c r="S82" s="458"/>
      <c r="T82" s="458"/>
      <c r="V82" s="459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</row>
    <row r="83" spans="1:253" s="74" customFormat="1" ht="18.75" hidden="1">
      <c r="A83" s="463" t="s">
        <v>200</v>
      </c>
      <c r="B83" s="439" t="s">
        <v>23</v>
      </c>
      <c r="C83" s="464"/>
      <c r="D83" s="418">
        <v>2</v>
      </c>
      <c r="E83" s="418"/>
      <c r="F83" s="419"/>
      <c r="G83" s="420">
        <v>3</v>
      </c>
      <c r="H83" s="434">
        <v>90</v>
      </c>
      <c r="I83" s="418">
        <v>36</v>
      </c>
      <c r="J83" s="418">
        <v>9</v>
      </c>
      <c r="K83" s="418"/>
      <c r="L83" s="418">
        <v>9</v>
      </c>
      <c r="M83" s="465">
        <v>54</v>
      </c>
      <c r="N83" s="466"/>
      <c r="O83" s="425">
        <v>2</v>
      </c>
      <c r="P83" s="444"/>
      <c r="Q83" s="438">
        <v>2</v>
      </c>
      <c r="R83" s="457"/>
      <c r="S83" s="458"/>
      <c r="T83" s="458"/>
      <c r="U83" s="74" t="s">
        <v>308</v>
      </c>
      <c r="V83" s="459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</row>
    <row r="84" spans="1:253" s="74" customFormat="1" ht="3.75" customHeight="1" hidden="1">
      <c r="A84" s="463"/>
      <c r="B84" s="439"/>
      <c r="C84" s="464"/>
      <c r="D84" s="418"/>
      <c r="E84" s="418"/>
      <c r="F84" s="419"/>
      <c r="G84" s="420"/>
      <c r="H84" s="434"/>
      <c r="I84" s="418"/>
      <c r="J84" s="418"/>
      <c r="K84" s="418"/>
      <c r="L84" s="418"/>
      <c r="M84" s="467"/>
      <c r="N84" s="466"/>
      <c r="O84" s="425"/>
      <c r="P84" s="437"/>
      <c r="Q84" s="438"/>
      <c r="R84" s="457"/>
      <c r="S84" s="458"/>
      <c r="T84" s="458"/>
      <c r="V84" s="459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</row>
    <row r="85" spans="1:253" s="74" customFormat="1" ht="3.75" customHeight="1" hidden="1">
      <c r="A85" s="463"/>
      <c r="B85" s="439"/>
      <c r="C85" s="464"/>
      <c r="D85" s="418"/>
      <c r="E85" s="418"/>
      <c r="F85" s="419"/>
      <c r="G85" s="420"/>
      <c r="H85" s="434"/>
      <c r="I85" s="418"/>
      <c r="J85" s="418"/>
      <c r="K85" s="418"/>
      <c r="L85" s="418"/>
      <c r="M85" s="467"/>
      <c r="N85" s="466"/>
      <c r="O85" s="425"/>
      <c r="P85" s="437"/>
      <c r="Q85" s="438"/>
      <c r="R85" s="457"/>
      <c r="S85" s="458"/>
      <c r="T85" s="458"/>
      <c r="V85" s="459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</row>
    <row r="86" spans="1:253" s="74" customFormat="1" ht="37.5">
      <c r="A86" s="428" t="s">
        <v>322</v>
      </c>
      <c r="B86" s="439" t="s">
        <v>273</v>
      </c>
      <c r="C86" s="440"/>
      <c r="D86" s="412">
        <v>2</v>
      </c>
      <c r="E86" s="412"/>
      <c r="F86" s="441"/>
      <c r="G86" s="420">
        <v>3</v>
      </c>
      <c r="H86" s="434">
        <v>90</v>
      </c>
      <c r="I86" s="412">
        <v>36</v>
      </c>
      <c r="J86" s="418">
        <v>9</v>
      </c>
      <c r="K86" s="418"/>
      <c r="L86" s="418">
        <v>9</v>
      </c>
      <c r="M86" s="412">
        <v>54</v>
      </c>
      <c r="N86" s="440"/>
      <c r="O86" s="412">
        <v>2</v>
      </c>
      <c r="P86" s="437"/>
      <c r="Q86" s="438">
        <v>2</v>
      </c>
      <c r="R86" s="457"/>
      <c r="S86" s="458"/>
      <c r="T86" s="458"/>
      <c r="U86" s="74" t="s">
        <v>308</v>
      </c>
      <c r="V86" s="459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</row>
    <row r="87" spans="1:253" s="13" customFormat="1" ht="3.75" customHeight="1" hidden="1">
      <c r="A87" s="232"/>
      <c r="B87" s="146"/>
      <c r="C87" s="197"/>
      <c r="D87" s="198"/>
      <c r="E87" s="198"/>
      <c r="F87" s="210"/>
      <c r="G87" s="226"/>
      <c r="H87" s="219"/>
      <c r="I87" s="198"/>
      <c r="J87" s="198"/>
      <c r="K87" s="198"/>
      <c r="L87" s="198"/>
      <c r="M87" s="220"/>
      <c r="N87" s="197"/>
      <c r="O87" s="198"/>
      <c r="P87" s="246"/>
      <c r="Q87" s="259"/>
      <c r="R87" s="123"/>
      <c r="S87" s="124"/>
      <c r="T87" s="124"/>
      <c r="V87" s="352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1:253" s="13" customFormat="1" ht="3.75" customHeight="1" hidden="1">
      <c r="A88" s="232"/>
      <c r="B88" s="146"/>
      <c r="C88" s="197"/>
      <c r="D88" s="198"/>
      <c r="E88" s="198"/>
      <c r="F88" s="210"/>
      <c r="G88" s="226"/>
      <c r="H88" s="219"/>
      <c r="I88" s="198"/>
      <c r="J88" s="198"/>
      <c r="K88" s="198"/>
      <c r="L88" s="198"/>
      <c r="M88" s="220"/>
      <c r="N88" s="197"/>
      <c r="O88" s="198"/>
      <c r="P88" s="246"/>
      <c r="Q88" s="259"/>
      <c r="R88" s="123"/>
      <c r="S88" s="124"/>
      <c r="T88" s="124"/>
      <c r="V88" s="352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1:253" s="13" customFormat="1" ht="15.75" hidden="1">
      <c r="A89" s="232" t="s">
        <v>207</v>
      </c>
      <c r="B89" s="260" t="s">
        <v>167</v>
      </c>
      <c r="C89" s="234"/>
      <c r="D89" s="222">
        <v>2</v>
      </c>
      <c r="E89" s="222"/>
      <c r="F89" s="225"/>
      <c r="G89" s="226">
        <v>3</v>
      </c>
      <c r="H89" s="219">
        <v>90</v>
      </c>
      <c r="I89" s="222">
        <v>36</v>
      </c>
      <c r="J89" s="222">
        <v>9</v>
      </c>
      <c r="K89" s="222"/>
      <c r="L89" s="222">
        <v>9</v>
      </c>
      <c r="M89" s="250">
        <v>54</v>
      </c>
      <c r="N89" s="257"/>
      <c r="O89" s="208">
        <v>2</v>
      </c>
      <c r="P89" s="246"/>
      <c r="Q89" s="259">
        <v>2</v>
      </c>
      <c r="R89" s="123"/>
      <c r="S89" s="124"/>
      <c r="T89" s="124"/>
      <c r="U89" s="13" t="s">
        <v>308</v>
      </c>
      <c r="V89" s="352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  <row r="90" spans="1:253" s="13" customFormat="1" ht="15.75" hidden="1">
      <c r="A90" s="232"/>
      <c r="B90" s="261" t="s">
        <v>232</v>
      </c>
      <c r="C90" s="234"/>
      <c r="D90" s="222">
        <v>2</v>
      </c>
      <c r="E90" s="222"/>
      <c r="F90" s="225"/>
      <c r="G90" s="226">
        <v>3</v>
      </c>
      <c r="H90" s="219">
        <v>90</v>
      </c>
      <c r="I90" s="222">
        <v>36</v>
      </c>
      <c r="J90" s="222">
        <v>9</v>
      </c>
      <c r="K90" s="222"/>
      <c r="L90" s="222">
        <v>9</v>
      </c>
      <c r="M90" s="250">
        <v>54</v>
      </c>
      <c r="N90" s="257"/>
      <c r="O90" s="208">
        <v>2</v>
      </c>
      <c r="P90" s="246"/>
      <c r="Q90" s="253"/>
      <c r="R90" s="123"/>
      <c r="S90" s="124"/>
      <c r="T90" s="124"/>
      <c r="U90" s="13" t="s">
        <v>308</v>
      </c>
      <c r="V90" s="352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</row>
    <row r="91" spans="1:253" s="13" customFormat="1" ht="18" hidden="1">
      <c r="A91" s="958" t="s">
        <v>219</v>
      </c>
      <c r="B91" s="958"/>
      <c r="C91" s="201">
        <v>2</v>
      </c>
      <c r="D91" s="202"/>
      <c r="E91" s="202"/>
      <c r="F91" s="239"/>
      <c r="G91" s="274">
        <v>5.5</v>
      </c>
      <c r="H91" s="213">
        <v>165</v>
      </c>
      <c r="I91" s="202">
        <v>72</v>
      </c>
      <c r="J91" s="202">
        <v>18</v>
      </c>
      <c r="K91" s="202"/>
      <c r="L91" s="202">
        <v>18</v>
      </c>
      <c r="M91" s="202">
        <v>93</v>
      </c>
      <c r="N91" s="215"/>
      <c r="O91" s="216">
        <v>4</v>
      </c>
      <c r="P91" s="246"/>
      <c r="Q91" s="247">
        <v>4</v>
      </c>
      <c r="R91" s="123"/>
      <c r="S91" s="124"/>
      <c r="T91" s="124"/>
      <c r="U91" s="350" t="s">
        <v>309</v>
      </c>
      <c r="V91" s="352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</row>
    <row r="92" spans="1:253" s="13" customFormat="1" ht="18" hidden="1">
      <c r="A92" s="958" t="s">
        <v>220</v>
      </c>
      <c r="B92" s="958"/>
      <c r="C92" s="201">
        <v>2</v>
      </c>
      <c r="D92" s="202"/>
      <c r="E92" s="202"/>
      <c r="F92" s="239"/>
      <c r="G92" s="274">
        <v>5.5</v>
      </c>
      <c r="H92" s="201">
        <v>165</v>
      </c>
      <c r="I92" s="202">
        <v>72</v>
      </c>
      <c r="J92" s="202">
        <v>18</v>
      </c>
      <c r="K92" s="202"/>
      <c r="L92" s="202">
        <v>18</v>
      </c>
      <c r="M92" s="202">
        <v>93</v>
      </c>
      <c r="N92" s="275"/>
      <c r="O92" s="276">
        <v>4</v>
      </c>
      <c r="P92" s="242"/>
      <c r="Q92" s="253">
        <v>4</v>
      </c>
      <c r="R92" s="123"/>
      <c r="S92" s="124"/>
      <c r="T92" s="124"/>
      <c r="U92" s="350" t="s">
        <v>309</v>
      </c>
      <c r="V92" s="35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</row>
    <row r="93" spans="1:253" s="74" customFormat="1" ht="37.5">
      <c r="A93" s="428" t="s">
        <v>327</v>
      </c>
      <c r="B93" s="442" t="s">
        <v>274</v>
      </c>
      <c r="C93" s="443">
        <v>2</v>
      </c>
      <c r="D93" s="412"/>
      <c r="E93" s="412"/>
      <c r="F93" s="444"/>
      <c r="G93" s="445">
        <v>5.5</v>
      </c>
      <c r="H93" s="434">
        <v>165</v>
      </c>
      <c r="I93" s="412">
        <v>72</v>
      </c>
      <c r="J93" s="436">
        <v>18</v>
      </c>
      <c r="K93" s="436">
        <v>18</v>
      </c>
      <c r="L93" s="436"/>
      <c r="M93" s="412">
        <v>93</v>
      </c>
      <c r="N93" s="422"/>
      <c r="O93" s="446">
        <v>4</v>
      </c>
      <c r="P93" s="447"/>
      <c r="Q93" s="448">
        <v>4</v>
      </c>
      <c r="R93" s="457"/>
      <c r="S93" s="458"/>
      <c r="T93" s="458"/>
      <c r="U93" s="350" t="s">
        <v>309</v>
      </c>
      <c r="V93" s="459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</row>
    <row r="94" spans="1:253" s="13" customFormat="1" ht="6.75" customHeight="1" hidden="1">
      <c r="A94" s="195"/>
      <c r="B94" s="147"/>
      <c r="C94" s="201"/>
      <c r="D94" s="202"/>
      <c r="E94" s="202"/>
      <c r="F94" s="246"/>
      <c r="G94" s="274"/>
      <c r="H94" s="201"/>
      <c r="I94" s="202"/>
      <c r="J94" s="202"/>
      <c r="K94" s="202"/>
      <c r="L94" s="202"/>
      <c r="M94" s="202"/>
      <c r="N94" s="215"/>
      <c r="O94" s="277"/>
      <c r="P94" s="278"/>
      <c r="Q94" s="279"/>
      <c r="R94" s="123"/>
      <c r="S94" s="124"/>
      <c r="T94" s="124"/>
      <c r="V94" s="352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</row>
    <row r="95" spans="1:253" s="13" customFormat="1" ht="6.75" customHeight="1" hidden="1">
      <c r="A95" s="195"/>
      <c r="B95" s="147"/>
      <c r="C95" s="201"/>
      <c r="D95" s="202"/>
      <c r="E95" s="202"/>
      <c r="F95" s="246"/>
      <c r="G95" s="274"/>
      <c r="H95" s="201"/>
      <c r="I95" s="202"/>
      <c r="J95" s="202"/>
      <c r="K95" s="202"/>
      <c r="L95" s="202"/>
      <c r="M95" s="202"/>
      <c r="N95" s="215"/>
      <c r="O95" s="277"/>
      <c r="P95" s="278"/>
      <c r="Q95" s="279"/>
      <c r="R95" s="123"/>
      <c r="S95" s="124"/>
      <c r="T95" s="124"/>
      <c r="V95" s="352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</row>
    <row r="96" spans="1:253" s="74" customFormat="1" ht="38.25" thickBot="1">
      <c r="A96" s="428" t="s">
        <v>328</v>
      </c>
      <c r="B96" s="449" t="s">
        <v>275</v>
      </c>
      <c r="C96" s="421">
        <v>2</v>
      </c>
      <c r="D96" s="450"/>
      <c r="E96" s="450"/>
      <c r="F96" s="451"/>
      <c r="G96" s="445">
        <v>5.5</v>
      </c>
      <c r="H96" s="443">
        <v>165</v>
      </c>
      <c r="I96" s="436">
        <v>72</v>
      </c>
      <c r="J96" s="436">
        <v>18</v>
      </c>
      <c r="K96" s="436">
        <v>18</v>
      </c>
      <c r="L96" s="436"/>
      <c r="M96" s="436">
        <v>93</v>
      </c>
      <c r="N96" s="422"/>
      <c r="O96" s="446">
        <v>4</v>
      </c>
      <c r="P96" s="437"/>
      <c r="Q96" s="452">
        <v>4</v>
      </c>
      <c r="R96" s="457"/>
      <c r="S96" s="458"/>
      <c r="T96" s="458"/>
      <c r="U96" s="350" t="s">
        <v>309</v>
      </c>
      <c r="V96" s="459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</row>
    <row r="97" spans="1:253" s="13" customFormat="1" ht="6.75" customHeight="1" hidden="1">
      <c r="A97" s="195"/>
      <c r="B97" s="280"/>
      <c r="C97" s="213"/>
      <c r="D97" s="214"/>
      <c r="E97" s="214"/>
      <c r="F97" s="315"/>
      <c r="G97" s="274"/>
      <c r="H97" s="201"/>
      <c r="I97" s="202"/>
      <c r="J97" s="202"/>
      <c r="K97" s="202"/>
      <c r="L97" s="202"/>
      <c r="M97" s="202"/>
      <c r="N97" s="215"/>
      <c r="O97" s="277"/>
      <c r="P97" s="246"/>
      <c r="Q97" s="279"/>
      <c r="R97" s="123"/>
      <c r="S97" s="124"/>
      <c r="T97" s="124"/>
      <c r="V97" s="352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</row>
    <row r="98" spans="1:253" s="13" customFormat="1" ht="6.75" customHeight="1" hidden="1">
      <c r="A98" s="195"/>
      <c r="B98" s="280"/>
      <c r="C98" s="213"/>
      <c r="D98" s="214"/>
      <c r="E98" s="214"/>
      <c r="F98" s="315"/>
      <c r="G98" s="274"/>
      <c r="H98" s="201"/>
      <c r="I98" s="202"/>
      <c r="J98" s="202"/>
      <c r="K98" s="202"/>
      <c r="L98" s="202"/>
      <c r="M98" s="202"/>
      <c r="N98" s="215"/>
      <c r="O98" s="277"/>
      <c r="P98" s="246"/>
      <c r="Q98" s="279"/>
      <c r="R98" s="123"/>
      <c r="S98" s="124"/>
      <c r="T98" s="124"/>
      <c r="V98" s="352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</row>
    <row r="99" spans="1:253" s="13" customFormat="1" ht="18" hidden="1">
      <c r="A99" s="195" t="s">
        <v>203</v>
      </c>
      <c r="B99" s="147" t="s">
        <v>276</v>
      </c>
      <c r="C99" s="219">
        <v>2</v>
      </c>
      <c r="D99" s="198"/>
      <c r="E99" s="198"/>
      <c r="F99" s="258"/>
      <c r="G99" s="274">
        <v>5.5</v>
      </c>
      <c r="H99" s="219">
        <v>165</v>
      </c>
      <c r="I99" s="198">
        <v>72</v>
      </c>
      <c r="J99" s="202">
        <v>18</v>
      </c>
      <c r="K99" s="202">
        <v>18</v>
      </c>
      <c r="L99" s="202"/>
      <c r="M99" s="198">
        <v>93</v>
      </c>
      <c r="N99" s="223"/>
      <c r="O99" s="282">
        <v>4</v>
      </c>
      <c r="P99" s="258"/>
      <c r="Q99" s="279">
        <v>4</v>
      </c>
      <c r="R99" s="123"/>
      <c r="S99" s="124"/>
      <c r="T99" s="124"/>
      <c r="U99" s="350" t="s">
        <v>309</v>
      </c>
      <c r="V99" s="352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</row>
    <row r="100" spans="1:253" s="13" customFormat="1" ht="6.75" customHeight="1" hidden="1">
      <c r="A100" s="195"/>
      <c r="B100" s="283"/>
      <c r="C100" s="219"/>
      <c r="D100" s="198"/>
      <c r="E100" s="198"/>
      <c r="F100" s="258"/>
      <c r="G100" s="274"/>
      <c r="H100" s="219"/>
      <c r="I100" s="198"/>
      <c r="J100" s="202"/>
      <c r="K100" s="202"/>
      <c r="L100" s="202"/>
      <c r="M100" s="198"/>
      <c r="N100" s="223"/>
      <c r="O100" s="282"/>
      <c r="P100" s="258"/>
      <c r="Q100" s="279"/>
      <c r="R100" s="123"/>
      <c r="S100" s="124"/>
      <c r="T100" s="124"/>
      <c r="V100" s="352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</row>
    <row r="101" spans="1:253" s="13" customFormat="1" ht="6.75" customHeight="1" hidden="1">
      <c r="A101" s="195"/>
      <c r="B101" s="283"/>
      <c r="C101" s="219"/>
      <c r="D101" s="198"/>
      <c r="E101" s="198"/>
      <c r="F101" s="258"/>
      <c r="G101" s="274"/>
      <c r="H101" s="219"/>
      <c r="I101" s="198"/>
      <c r="J101" s="202"/>
      <c r="K101" s="202"/>
      <c r="L101" s="202"/>
      <c r="M101" s="198"/>
      <c r="N101" s="223"/>
      <c r="O101" s="282"/>
      <c r="P101" s="258"/>
      <c r="Q101" s="279"/>
      <c r="R101" s="123"/>
      <c r="S101" s="124"/>
      <c r="T101" s="124"/>
      <c r="V101" s="352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</row>
    <row r="102" spans="1:253" s="13" customFormat="1" ht="31.5" hidden="1">
      <c r="A102" s="195" t="s">
        <v>204</v>
      </c>
      <c r="B102" s="283" t="s">
        <v>299</v>
      </c>
      <c r="C102" s="197">
        <v>2</v>
      </c>
      <c r="D102" s="198"/>
      <c r="E102" s="198"/>
      <c r="F102" s="236"/>
      <c r="G102" s="274">
        <v>5.5</v>
      </c>
      <c r="H102" s="219">
        <v>165</v>
      </c>
      <c r="I102" s="198">
        <v>72</v>
      </c>
      <c r="J102" s="202">
        <v>18</v>
      </c>
      <c r="K102" s="202">
        <v>18</v>
      </c>
      <c r="L102" s="202"/>
      <c r="M102" s="198">
        <v>93</v>
      </c>
      <c r="N102" s="223"/>
      <c r="O102" s="282">
        <v>4</v>
      </c>
      <c r="P102" s="258"/>
      <c r="Q102" s="279">
        <v>4</v>
      </c>
      <c r="R102" s="123"/>
      <c r="S102" s="124"/>
      <c r="T102" s="124"/>
      <c r="U102" s="350" t="s">
        <v>309</v>
      </c>
      <c r="V102" s="35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</row>
    <row r="103" spans="1:253" s="13" customFormat="1" ht="6.75" customHeight="1" hidden="1">
      <c r="A103" s="195"/>
      <c r="B103" s="283"/>
      <c r="C103" s="219"/>
      <c r="D103" s="198"/>
      <c r="E103" s="198"/>
      <c r="F103" s="258"/>
      <c r="G103" s="274"/>
      <c r="H103" s="219"/>
      <c r="I103" s="198"/>
      <c r="J103" s="202"/>
      <c r="K103" s="202"/>
      <c r="L103" s="202"/>
      <c r="M103" s="198"/>
      <c r="N103" s="223"/>
      <c r="O103" s="282"/>
      <c r="P103" s="258"/>
      <c r="Q103" s="279"/>
      <c r="R103" s="123"/>
      <c r="S103" s="124"/>
      <c r="T103" s="124"/>
      <c r="V103" s="352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</row>
    <row r="104" spans="1:253" s="13" customFormat="1" ht="6.75" customHeight="1" hidden="1">
      <c r="A104" s="195"/>
      <c r="B104" s="283"/>
      <c r="C104" s="219"/>
      <c r="D104" s="198"/>
      <c r="E104" s="198"/>
      <c r="F104" s="258"/>
      <c r="G104" s="274"/>
      <c r="H104" s="219"/>
      <c r="I104" s="198"/>
      <c r="J104" s="202"/>
      <c r="K104" s="202"/>
      <c r="L104" s="202"/>
      <c r="M104" s="198"/>
      <c r="N104" s="223"/>
      <c r="O104" s="282"/>
      <c r="P104" s="258"/>
      <c r="Q104" s="279"/>
      <c r="R104" s="123"/>
      <c r="S104" s="124"/>
      <c r="T104" s="124"/>
      <c r="V104" s="352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</row>
    <row r="105" spans="1:253" s="13" customFormat="1" ht="18" hidden="1">
      <c r="A105" s="195" t="s">
        <v>208</v>
      </c>
      <c r="B105" s="284" t="s">
        <v>277</v>
      </c>
      <c r="C105" s="219">
        <v>2</v>
      </c>
      <c r="D105" s="198"/>
      <c r="E105" s="198"/>
      <c r="F105" s="258"/>
      <c r="G105" s="274">
        <v>5.5</v>
      </c>
      <c r="H105" s="219">
        <v>165</v>
      </c>
      <c r="I105" s="198">
        <v>72</v>
      </c>
      <c r="J105" s="202">
        <v>18</v>
      </c>
      <c r="K105" s="202">
        <v>18</v>
      </c>
      <c r="L105" s="198"/>
      <c r="M105" s="198">
        <v>93</v>
      </c>
      <c r="N105" s="285"/>
      <c r="O105" s="235">
        <v>4</v>
      </c>
      <c r="P105" s="258"/>
      <c r="Q105" s="279">
        <v>4</v>
      </c>
      <c r="R105" s="123"/>
      <c r="S105" s="124"/>
      <c r="T105" s="124"/>
      <c r="U105" s="350" t="s">
        <v>309</v>
      </c>
      <c r="V105" s="352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</row>
    <row r="106" spans="1:253" s="13" customFormat="1" ht="6.75" customHeight="1" hidden="1">
      <c r="A106" s="195"/>
      <c r="B106" s="147"/>
      <c r="C106" s="201"/>
      <c r="D106" s="202"/>
      <c r="E106" s="202"/>
      <c r="F106" s="246"/>
      <c r="G106" s="274"/>
      <c r="H106" s="201"/>
      <c r="I106" s="202"/>
      <c r="J106" s="202"/>
      <c r="K106" s="202"/>
      <c r="L106" s="202"/>
      <c r="M106" s="202"/>
      <c r="N106" s="275"/>
      <c r="O106" s="276"/>
      <c r="P106" s="242"/>
      <c r="Q106" s="279"/>
      <c r="R106" s="123"/>
      <c r="S106" s="124"/>
      <c r="T106" s="124"/>
      <c r="V106" s="352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</row>
    <row r="107" spans="1:253" s="13" customFormat="1" ht="6.75" customHeight="1" hidden="1">
      <c r="A107" s="195"/>
      <c r="B107" s="147"/>
      <c r="C107" s="201"/>
      <c r="D107" s="202"/>
      <c r="E107" s="202"/>
      <c r="F107" s="246"/>
      <c r="G107" s="274"/>
      <c r="H107" s="201"/>
      <c r="I107" s="202"/>
      <c r="J107" s="202"/>
      <c r="K107" s="202"/>
      <c r="L107" s="202"/>
      <c r="M107" s="202"/>
      <c r="N107" s="275"/>
      <c r="O107" s="276"/>
      <c r="P107" s="242"/>
      <c r="Q107" s="279"/>
      <c r="R107" s="123"/>
      <c r="S107" s="124"/>
      <c r="T107" s="124"/>
      <c r="V107" s="352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</row>
    <row r="108" spans="1:253" s="13" customFormat="1" ht="18.75" hidden="1" thickBot="1">
      <c r="A108" s="195" t="s">
        <v>264</v>
      </c>
      <c r="B108" s="280" t="s">
        <v>278</v>
      </c>
      <c r="C108" s="201">
        <v>2</v>
      </c>
      <c r="D108" s="202"/>
      <c r="E108" s="202"/>
      <c r="F108" s="246"/>
      <c r="G108" s="274">
        <v>5.5</v>
      </c>
      <c r="H108" s="201">
        <v>165</v>
      </c>
      <c r="I108" s="202">
        <v>72</v>
      </c>
      <c r="J108" s="202">
        <v>18</v>
      </c>
      <c r="K108" s="202">
        <v>18</v>
      </c>
      <c r="L108" s="202"/>
      <c r="M108" s="202">
        <v>93</v>
      </c>
      <c r="N108" s="275"/>
      <c r="O108" s="276">
        <v>4</v>
      </c>
      <c r="P108" s="242"/>
      <c r="Q108" s="279">
        <v>4</v>
      </c>
      <c r="R108" s="123"/>
      <c r="S108" s="124"/>
      <c r="T108" s="124"/>
      <c r="U108" s="350" t="s">
        <v>309</v>
      </c>
      <c r="V108" s="352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</row>
    <row r="109" spans="1:253" s="13" customFormat="1" ht="18.75" hidden="1" thickBot="1">
      <c r="A109" s="959" t="s">
        <v>252</v>
      </c>
      <c r="B109" s="960"/>
      <c r="C109" s="203">
        <v>2</v>
      </c>
      <c r="D109" s="202"/>
      <c r="E109" s="202"/>
      <c r="F109" s="239"/>
      <c r="G109" s="286">
        <v>5.5</v>
      </c>
      <c r="H109" s="213">
        <v>165</v>
      </c>
      <c r="I109" s="202">
        <v>72</v>
      </c>
      <c r="J109" s="202">
        <v>18</v>
      </c>
      <c r="K109" s="202"/>
      <c r="L109" s="202">
        <v>18</v>
      </c>
      <c r="M109" s="202">
        <v>93</v>
      </c>
      <c r="N109" s="215"/>
      <c r="O109" s="216">
        <v>4</v>
      </c>
      <c r="P109" s="246"/>
      <c r="Q109" s="247">
        <v>4</v>
      </c>
      <c r="R109" s="123"/>
      <c r="S109" s="124"/>
      <c r="T109" s="124"/>
      <c r="U109" s="350" t="s">
        <v>309</v>
      </c>
      <c r="V109" s="352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</row>
    <row r="110" spans="1:253" s="74" customFormat="1" ht="37.5">
      <c r="A110" s="428" t="s">
        <v>329</v>
      </c>
      <c r="B110" s="453" t="s">
        <v>279</v>
      </c>
      <c r="C110" s="430">
        <v>2</v>
      </c>
      <c r="D110" s="431"/>
      <c r="E110" s="431"/>
      <c r="F110" s="454"/>
      <c r="G110" s="445">
        <v>5.5</v>
      </c>
      <c r="H110" s="434">
        <v>165</v>
      </c>
      <c r="I110" s="412">
        <v>72</v>
      </c>
      <c r="J110" s="436">
        <v>18</v>
      </c>
      <c r="K110" s="436">
        <v>18</v>
      </c>
      <c r="L110" s="436"/>
      <c r="M110" s="412">
        <v>93</v>
      </c>
      <c r="N110" s="427"/>
      <c r="O110" s="455">
        <v>4</v>
      </c>
      <c r="P110" s="437"/>
      <c r="Q110" s="456">
        <v>4</v>
      </c>
      <c r="R110" s="457"/>
      <c r="S110" s="458"/>
      <c r="T110" s="458"/>
      <c r="U110" s="350" t="s">
        <v>309</v>
      </c>
      <c r="V110" s="459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  <c r="FS110" s="75"/>
      <c r="FT110" s="75"/>
      <c r="FU110" s="75"/>
      <c r="FV110" s="75"/>
      <c r="FW110" s="75"/>
      <c r="FX110" s="75"/>
      <c r="FY110" s="75"/>
      <c r="FZ110" s="75"/>
      <c r="GA110" s="75"/>
      <c r="GB110" s="75"/>
      <c r="GC110" s="75"/>
      <c r="GD110" s="75"/>
      <c r="GE110" s="75"/>
      <c r="GF110" s="75"/>
      <c r="GG110" s="75"/>
      <c r="GH110" s="75"/>
      <c r="GI110" s="75"/>
      <c r="GJ110" s="75"/>
      <c r="GK110" s="75"/>
      <c r="GL110" s="75"/>
      <c r="GM110" s="75"/>
      <c r="GN110" s="75"/>
      <c r="GO110" s="75"/>
      <c r="GP110" s="75"/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  <c r="HE110" s="75"/>
      <c r="HF110" s="75"/>
      <c r="HG110" s="75"/>
      <c r="HH110" s="75"/>
      <c r="HI110" s="75"/>
      <c r="HJ110" s="75"/>
      <c r="HK110" s="75"/>
      <c r="HL110" s="75"/>
      <c r="HM110" s="75"/>
      <c r="HN110" s="75"/>
      <c r="HO110" s="75"/>
      <c r="HP110" s="75"/>
      <c r="HQ110" s="75"/>
      <c r="HR110" s="75"/>
      <c r="HS110" s="75"/>
      <c r="HT110" s="75"/>
      <c r="HU110" s="75"/>
      <c r="HV110" s="75"/>
      <c r="HW110" s="75"/>
      <c r="HX110" s="75"/>
      <c r="HY110" s="75"/>
      <c r="HZ110" s="75"/>
      <c r="IA110" s="75"/>
      <c r="IB110" s="75"/>
      <c r="IC110" s="75"/>
      <c r="ID110" s="75"/>
      <c r="IE110" s="75"/>
      <c r="IF110" s="75"/>
      <c r="IG110" s="75"/>
      <c r="IH110" s="75"/>
      <c r="II110" s="75"/>
      <c r="IJ110" s="75"/>
      <c r="IK110" s="75"/>
      <c r="IL110" s="75"/>
      <c r="IM110" s="75"/>
      <c r="IN110" s="75"/>
      <c r="IO110" s="75"/>
      <c r="IP110" s="75"/>
      <c r="IQ110" s="75"/>
      <c r="IR110" s="75"/>
      <c r="IS110" s="75"/>
    </row>
    <row r="111" spans="1:253" s="13" customFormat="1" ht="6.75" customHeight="1" hidden="1">
      <c r="A111" s="195"/>
      <c r="B111" s="283"/>
      <c r="C111" s="203"/>
      <c r="D111" s="202"/>
      <c r="E111" s="202"/>
      <c r="F111" s="239"/>
      <c r="G111" s="274"/>
      <c r="H111" s="219"/>
      <c r="I111" s="198"/>
      <c r="J111" s="202"/>
      <c r="K111" s="202"/>
      <c r="L111" s="202"/>
      <c r="M111" s="198"/>
      <c r="N111" s="223"/>
      <c r="O111" s="282"/>
      <c r="P111" s="246"/>
      <c r="Q111" s="247"/>
      <c r="R111" s="123"/>
      <c r="S111" s="124"/>
      <c r="T111" s="124"/>
      <c r="V111" s="352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</row>
    <row r="112" spans="1:253" s="13" customFormat="1" ht="6.75" customHeight="1" hidden="1">
      <c r="A112" s="195"/>
      <c r="B112" s="283"/>
      <c r="C112" s="203"/>
      <c r="D112" s="202"/>
      <c r="E112" s="202"/>
      <c r="F112" s="239"/>
      <c r="G112" s="274"/>
      <c r="H112" s="219"/>
      <c r="I112" s="198"/>
      <c r="J112" s="202"/>
      <c r="K112" s="202"/>
      <c r="L112" s="202"/>
      <c r="M112" s="198"/>
      <c r="N112" s="223"/>
      <c r="O112" s="282"/>
      <c r="P112" s="246"/>
      <c r="Q112" s="247"/>
      <c r="R112" s="123"/>
      <c r="S112" s="124"/>
      <c r="T112" s="124"/>
      <c r="V112" s="35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</row>
    <row r="113" spans="1:253" s="13" customFormat="1" ht="18" hidden="1">
      <c r="A113" s="195" t="s">
        <v>260</v>
      </c>
      <c r="B113" s="283" t="s">
        <v>280</v>
      </c>
      <c r="C113" s="197">
        <v>2</v>
      </c>
      <c r="D113" s="198"/>
      <c r="E113" s="198"/>
      <c r="F113" s="236"/>
      <c r="G113" s="274">
        <v>5.5</v>
      </c>
      <c r="H113" s="219">
        <v>165</v>
      </c>
      <c r="I113" s="198">
        <v>72</v>
      </c>
      <c r="J113" s="202">
        <v>18</v>
      </c>
      <c r="K113" s="202">
        <v>18</v>
      </c>
      <c r="L113" s="202"/>
      <c r="M113" s="198">
        <v>93</v>
      </c>
      <c r="N113" s="223"/>
      <c r="O113" s="282">
        <v>4</v>
      </c>
      <c r="P113" s="246"/>
      <c r="Q113" s="247">
        <v>4</v>
      </c>
      <c r="R113" s="123"/>
      <c r="S113" s="124"/>
      <c r="T113" s="124"/>
      <c r="U113" s="350" t="s">
        <v>309</v>
      </c>
      <c r="V113" s="352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</row>
    <row r="114" spans="1:253" s="13" customFormat="1" ht="6.75" customHeight="1" hidden="1">
      <c r="A114" s="195"/>
      <c r="B114" s="283"/>
      <c r="C114" s="219"/>
      <c r="D114" s="198"/>
      <c r="E114" s="198"/>
      <c r="F114" s="258"/>
      <c r="G114" s="274"/>
      <c r="H114" s="219"/>
      <c r="I114" s="198"/>
      <c r="J114" s="202"/>
      <c r="K114" s="202"/>
      <c r="L114" s="202"/>
      <c r="M114" s="198"/>
      <c r="N114" s="223"/>
      <c r="O114" s="282"/>
      <c r="P114" s="246"/>
      <c r="Q114" s="247"/>
      <c r="R114" s="123"/>
      <c r="S114" s="124"/>
      <c r="T114" s="124"/>
      <c r="V114" s="352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</row>
    <row r="115" spans="1:253" s="13" customFormat="1" ht="6.75" customHeight="1" hidden="1">
      <c r="A115" s="195"/>
      <c r="B115" s="283"/>
      <c r="C115" s="219"/>
      <c r="D115" s="198"/>
      <c r="E115" s="198"/>
      <c r="F115" s="258"/>
      <c r="G115" s="274"/>
      <c r="H115" s="219"/>
      <c r="I115" s="198"/>
      <c r="J115" s="202"/>
      <c r="K115" s="202"/>
      <c r="L115" s="202"/>
      <c r="M115" s="198"/>
      <c r="N115" s="223"/>
      <c r="O115" s="282"/>
      <c r="P115" s="246"/>
      <c r="Q115" s="247"/>
      <c r="R115" s="123"/>
      <c r="S115" s="124"/>
      <c r="T115" s="124"/>
      <c r="V115" s="352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</row>
    <row r="116" spans="1:253" s="13" customFormat="1" ht="18" hidden="1">
      <c r="A116" s="195" t="s">
        <v>261</v>
      </c>
      <c r="B116" s="147" t="s">
        <v>281</v>
      </c>
      <c r="C116" s="219">
        <v>2</v>
      </c>
      <c r="D116" s="198"/>
      <c r="E116" s="198"/>
      <c r="F116" s="258"/>
      <c r="G116" s="274">
        <v>5.5</v>
      </c>
      <c r="H116" s="219">
        <v>165</v>
      </c>
      <c r="I116" s="198">
        <v>72</v>
      </c>
      <c r="J116" s="202">
        <v>18</v>
      </c>
      <c r="K116" s="202">
        <v>18</v>
      </c>
      <c r="L116" s="198"/>
      <c r="M116" s="198">
        <v>93</v>
      </c>
      <c r="N116" s="285"/>
      <c r="O116" s="235">
        <v>4</v>
      </c>
      <c r="P116" s="258"/>
      <c r="Q116" s="247">
        <v>4</v>
      </c>
      <c r="R116" s="123"/>
      <c r="S116" s="124"/>
      <c r="T116" s="124"/>
      <c r="U116" s="350" t="s">
        <v>309</v>
      </c>
      <c r="V116" s="352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</row>
    <row r="117" spans="1:253" s="13" customFormat="1" ht="18" hidden="1">
      <c r="A117" s="195"/>
      <c r="B117" s="287" t="s">
        <v>232</v>
      </c>
      <c r="C117" s="197">
        <v>2</v>
      </c>
      <c r="D117" s="198"/>
      <c r="E117" s="198"/>
      <c r="F117" s="236"/>
      <c r="G117" s="274">
        <v>5.5</v>
      </c>
      <c r="H117" s="219">
        <v>165</v>
      </c>
      <c r="I117" s="198">
        <v>72</v>
      </c>
      <c r="J117" s="202">
        <v>18</v>
      </c>
      <c r="K117" s="202"/>
      <c r="L117" s="202">
        <v>18</v>
      </c>
      <c r="M117" s="198">
        <v>93</v>
      </c>
      <c r="N117" s="223"/>
      <c r="O117" s="282">
        <v>4</v>
      </c>
      <c r="P117" s="246"/>
      <c r="Q117" s="247">
        <v>4</v>
      </c>
      <c r="R117" s="123"/>
      <c r="S117" s="124"/>
      <c r="T117" s="124"/>
      <c r="U117" s="350" t="s">
        <v>309</v>
      </c>
      <c r="V117" s="352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</row>
  </sheetData>
  <sheetProtection/>
  <mergeCells count="33">
    <mergeCell ref="C4:C7"/>
    <mergeCell ref="D4:D7"/>
    <mergeCell ref="M2:M7"/>
    <mergeCell ref="A78:B78"/>
    <mergeCell ref="A79:B79"/>
    <mergeCell ref="H2:L2"/>
    <mergeCell ref="A1:S1"/>
    <mergeCell ref="A2:A7"/>
    <mergeCell ref="B2:B7"/>
    <mergeCell ref="C2:D3"/>
    <mergeCell ref="E2:F3"/>
    <mergeCell ref="G2:G7"/>
    <mergeCell ref="I3:L3"/>
    <mergeCell ref="J18:Q18"/>
    <mergeCell ref="J4:J7"/>
    <mergeCell ref="A28:B28"/>
    <mergeCell ref="A109:B109"/>
    <mergeCell ref="Q2:T7"/>
    <mergeCell ref="A91:B91"/>
    <mergeCell ref="A92:B92"/>
    <mergeCell ref="F4:F7"/>
    <mergeCell ref="I4:I7"/>
    <mergeCell ref="A59:B59"/>
    <mergeCell ref="A29:B29"/>
    <mergeCell ref="A41:B41"/>
    <mergeCell ref="H3:H7"/>
    <mergeCell ref="V2:V7"/>
    <mergeCell ref="A42:B42"/>
    <mergeCell ref="K4:K7"/>
    <mergeCell ref="L4:L7"/>
    <mergeCell ref="N2:P3"/>
    <mergeCell ref="N4:P4"/>
    <mergeCell ref="E4:E7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0"/>
  <sheetViews>
    <sheetView zoomScalePageLayoutView="0" workbookViewId="0" topLeftCell="A1">
      <selection activeCell="H48" sqref="H48"/>
    </sheetView>
  </sheetViews>
  <sheetFormatPr defaultColWidth="9.00390625" defaultRowHeight="12.75"/>
  <cols>
    <col min="3" max="3" width="26.875" style="0" customWidth="1"/>
    <col min="5" max="5" width="28.875" style="0" customWidth="1"/>
    <col min="11" max="13" width="2.875" style="0" customWidth="1"/>
  </cols>
  <sheetData>
    <row r="1" spans="1:18" ht="60">
      <c r="A1" s="479" t="s">
        <v>342</v>
      </c>
      <c r="B1" s="352" t="s">
        <v>343</v>
      </c>
      <c r="C1" s="480" t="s">
        <v>344</v>
      </c>
      <c r="D1" s="480" t="s">
        <v>345</v>
      </c>
      <c r="E1" s="480" t="s">
        <v>346</v>
      </c>
      <c r="F1" s="481" t="s">
        <v>303</v>
      </c>
      <c r="G1" s="480" t="s">
        <v>347</v>
      </c>
      <c r="H1" s="480" t="s">
        <v>348</v>
      </c>
      <c r="I1" s="480" t="s">
        <v>349</v>
      </c>
      <c r="J1" s="480" t="s">
        <v>350</v>
      </c>
      <c r="K1" s="480"/>
      <c r="L1" s="480"/>
      <c r="M1" s="352"/>
      <c r="N1" s="480" t="s">
        <v>351</v>
      </c>
      <c r="O1" s="482" t="s">
        <v>352</v>
      </c>
      <c r="P1" s="482" t="s">
        <v>353</v>
      </c>
      <c r="Q1" s="480" t="s">
        <v>354</v>
      </c>
      <c r="R1" s="483" t="s">
        <v>355</v>
      </c>
    </row>
    <row r="2" spans="1:10" ht="12.75">
      <c r="A2" s="975" t="s">
        <v>311</v>
      </c>
      <c r="B2" s="975"/>
      <c r="C2" s="975"/>
      <c r="D2" s="975"/>
      <c r="E2" s="975"/>
      <c r="F2" s="975"/>
      <c r="G2" s="975"/>
      <c r="H2" s="975"/>
      <c r="I2" s="975"/>
      <c r="J2" s="975"/>
    </row>
    <row r="3" spans="1:17" ht="12.75">
      <c r="A3" s="484" t="str">
        <f>'сем 2021'!A10</f>
        <v>1.1.1</v>
      </c>
      <c r="B3" t="str">
        <f>'сем 2021'!W10</f>
        <v>ЗО</v>
      </c>
      <c r="C3" t="str">
        <f>'сем 2021'!B10</f>
        <v>Іноземна мова (за професійним спрямуванням)</v>
      </c>
      <c r="D3">
        <v>1</v>
      </c>
      <c r="E3" t="s">
        <v>358</v>
      </c>
      <c r="F3">
        <f>'сем 2021'!Q10</f>
        <v>2</v>
      </c>
      <c r="G3">
        <f>'сем 2021'!J10</f>
        <v>0</v>
      </c>
      <c r="H3">
        <f>'сем 2021'!K10</f>
        <v>0</v>
      </c>
      <c r="I3">
        <f>'сем 2021'!L10</f>
        <v>30</v>
      </c>
      <c r="J3" t="str">
        <f>'сем 2021'!U10</f>
        <v>залік</v>
      </c>
      <c r="N3" t="str">
        <f>'сем 2021'!V10</f>
        <v>мп</v>
      </c>
      <c r="O3" t="s">
        <v>360</v>
      </c>
      <c r="P3" t="s">
        <v>362</v>
      </c>
      <c r="Q3" t="s">
        <v>363</v>
      </c>
    </row>
    <row r="4" spans="1:17" ht="12.75">
      <c r="A4" s="484" t="str">
        <f>'сем 2021'!A11</f>
        <v>1.1.3</v>
      </c>
      <c r="B4" t="str">
        <f>'сем 2021'!W11</f>
        <v>ЗО</v>
      </c>
      <c r="C4" t="str">
        <f>'сем 2021'!B11</f>
        <v>Охорона праці в галузі та цивільний захист</v>
      </c>
      <c r="D4">
        <v>1</v>
      </c>
      <c r="E4" t="s">
        <v>358</v>
      </c>
      <c r="F4">
        <f>'сем 2021'!Q11</f>
        <v>2</v>
      </c>
      <c r="G4">
        <f>'сем 2021'!J11</f>
        <v>15</v>
      </c>
      <c r="H4">
        <f>'сем 2021'!K11</f>
        <v>15</v>
      </c>
      <c r="I4">
        <f>'сем 2021'!L11</f>
        <v>15</v>
      </c>
      <c r="J4" t="str">
        <f>'сем 2021'!U11</f>
        <v>екзамен</v>
      </c>
      <c r="N4" t="str">
        <f>'сем 2021'!V11</f>
        <v>хіоп</v>
      </c>
      <c r="O4" t="s">
        <v>361</v>
      </c>
      <c r="P4" t="s">
        <v>362</v>
      </c>
      <c r="Q4" t="s">
        <v>363</v>
      </c>
    </row>
    <row r="5" spans="1:17" ht="12.75">
      <c r="A5" s="484" t="str">
        <f>'сем 2021'!A12</f>
        <v>1.2.1</v>
      </c>
      <c r="B5" t="str">
        <f>'сем 2021'!W12</f>
        <v>ПО</v>
      </c>
      <c r="C5" t="str">
        <f>'сем 2021'!B12</f>
        <v>Теорія комп’ютеризованого проектування </v>
      </c>
      <c r="D5">
        <v>1</v>
      </c>
      <c r="E5" t="s">
        <v>358</v>
      </c>
      <c r="F5">
        <f>'сем 2021'!Q12</f>
        <v>4</v>
      </c>
      <c r="G5">
        <f>'сем 2021'!J12</f>
        <v>30</v>
      </c>
      <c r="H5">
        <f>'сем 2021'!K12</f>
        <v>15</v>
      </c>
      <c r="I5">
        <f>'сем 2021'!L12</f>
        <v>15</v>
      </c>
      <c r="J5" t="str">
        <f>'сем 2021'!U12</f>
        <v>екзамен</v>
      </c>
      <c r="N5" t="str">
        <f>'сем 2021'!V12</f>
        <v>кіт</v>
      </c>
      <c r="O5" t="s">
        <v>362</v>
      </c>
      <c r="P5" t="s">
        <v>362</v>
      </c>
      <c r="Q5" t="s">
        <v>363</v>
      </c>
    </row>
    <row r="6" spans="1:17" ht="12.75">
      <c r="A6" s="484" t="str">
        <f>'сем 2021'!A13</f>
        <v>1.2.2</v>
      </c>
      <c r="B6" t="str">
        <f>'сем 2021'!W13</f>
        <v>ПО</v>
      </c>
      <c r="C6" t="str">
        <f>'сем 2021'!B13</f>
        <v>Розподілені комп'ютерні системи і мережі  </v>
      </c>
      <c r="D6">
        <v>1</v>
      </c>
      <c r="E6" t="s">
        <v>358</v>
      </c>
      <c r="F6">
        <f>'сем 2021'!Q13</f>
        <v>3</v>
      </c>
      <c r="G6">
        <f>'сем 2021'!J13</f>
        <v>30</v>
      </c>
      <c r="H6">
        <f>'сем 2021'!K13</f>
        <v>15</v>
      </c>
      <c r="I6">
        <f>'сем 2021'!L13</f>
        <v>0</v>
      </c>
      <c r="J6" t="str">
        <f>'сем 2021'!U13</f>
        <v>залік</v>
      </c>
      <c r="N6" t="str">
        <f>'сем 2021'!V13</f>
        <v>кіт</v>
      </c>
      <c r="O6" t="s">
        <v>362</v>
      </c>
      <c r="P6" t="s">
        <v>362</v>
      </c>
      <c r="Q6" t="s">
        <v>363</v>
      </c>
    </row>
    <row r="7" spans="1:17" ht="12.75">
      <c r="A7" s="484" t="str">
        <f>'сем 2021'!A14</f>
        <v>1.2.5</v>
      </c>
      <c r="B7" t="str">
        <f>'сем 2021'!W14</f>
        <v>ПО</v>
      </c>
      <c r="C7" t="str">
        <f>'сем 2021'!B14</f>
        <v>Технології обчислювального інтелекту </v>
      </c>
      <c r="D7">
        <v>1</v>
      </c>
      <c r="E7" t="s">
        <v>358</v>
      </c>
      <c r="F7">
        <f>'сем 2021'!Q14</f>
        <v>3</v>
      </c>
      <c r="G7">
        <f>'сем 2021'!J14</f>
        <v>18</v>
      </c>
      <c r="H7">
        <f>'сем 2021'!K14</f>
        <v>36</v>
      </c>
      <c r="I7">
        <f>'сем 2021'!L14</f>
        <v>0</v>
      </c>
      <c r="J7" t="str">
        <f>'сем 2021'!U14</f>
        <v>екзамен</v>
      </c>
      <c r="N7" t="str">
        <f>'сем 2021'!V14</f>
        <v>кіт</v>
      </c>
      <c r="O7" t="s">
        <v>362</v>
      </c>
      <c r="P7" t="s">
        <v>362</v>
      </c>
      <c r="Q7" t="s">
        <v>363</v>
      </c>
    </row>
    <row r="8" spans="1:17" ht="12.75">
      <c r="A8" s="484" t="str">
        <f>'сем 2021'!A15</f>
        <v>1.3.1</v>
      </c>
      <c r="B8" t="str">
        <f>'сем 2021'!W15</f>
        <v>НДО</v>
      </c>
      <c r="C8" t="str">
        <f>'сем 2021'!B15</f>
        <v>Методологія і організація освітнього процесу та наукових досліджень</v>
      </c>
      <c r="D8">
        <v>1</v>
      </c>
      <c r="E8" t="s">
        <v>358</v>
      </c>
      <c r="F8">
        <f>'сем 2021'!Q15</f>
        <v>4</v>
      </c>
      <c r="G8">
        <f>'сем 2021'!J15</f>
        <v>30</v>
      </c>
      <c r="H8">
        <f>'сем 2021'!K15</f>
        <v>0</v>
      </c>
      <c r="I8">
        <f>'сем 2021'!L15</f>
        <v>30</v>
      </c>
      <c r="J8" t="str">
        <f>'сем 2021'!U15</f>
        <v>екзамен</v>
      </c>
      <c r="N8" t="str">
        <f>'сем 2021'!V15</f>
        <v>кіт</v>
      </c>
      <c r="O8" t="s">
        <v>362</v>
      </c>
      <c r="P8" t="s">
        <v>362</v>
      </c>
      <c r="Q8" t="s">
        <v>363</v>
      </c>
    </row>
    <row r="9" spans="1:17" ht="12.75">
      <c r="A9" s="484" t="str">
        <f>'сем 2021'!A16</f>
        <v>1.1.2</v>
      </c>
      <c r="B9" t="str">
        <f>'сем 2021'!W16</f>
        <v>ЗО</v>
      </c>
      <c r="C9" t="str">
        <f>'сем 2021'!B16</f>
        <v>Методи забезпечення якості компонентів комп'ютерних систем  </v>
      </c>
      <c r="D9">
        <v>1</v>
      </c>
      <c r="E9" t="s">
        <v>358</v>
      </c>
      <c r="F9">
        <f>'сем 2021'!Q16</f>
        <v>3</v>
      </c>
      <c r="G9">
        <f>'сем 2021'!J16</f>
        <v>15</v>
      </c>
      <c r="H9">
        <f>'сем 2021'!K16</f>
        <v>15</v>
      </c>
      <c r="I9">
        <f>'сем 2021'!L16</f>
        <v>15</v>
      </c>
      <c r="J9" t="str">
        <f>'сем 2021'!U16</f>
        <v>залік</v>
      </c>
      <c r="N9" t="str">
        <f>'сем 2021'!V16</f>
        <v>кіт</v>
      </c>
      <c r="O9" t="s">
        <v>362</v>
      </c>
      <c r="P9" t="s">
        <v>362</v>
      </c>
      <c r="Q9" t="s">
        <v>363</v>
      </c>
    </row>
    <row r="10" spans="1:17" ht="12.75">
      <c r="A10" s="484">
        <f>'сем 2021'!A17</f>
        <v>0</v>
      </c>
      <c r="B10" t="str">
        <f>'сем 2021'!W17</f>
        <v>ПК</v>
      </c>
      <c r="C10" t="str">
        <f>'сем 2021'!B17</f>
        <v>Фізвиховання</v>
      </c>
      <c r="D10">
        <v>1</v>
      </c>
      <c r="E10" t="s">
        <v>358</v>
      </c>
      <c r="F10" t="str">
        <f>'сем 2021'!Q17</f>
        <v>С</v>
      </c>
      <c r="G10">
        <f>'сем 2021'!J17</f>
        <v>0</v>
      </c>
      <c r="H10">
        <f>'сем 2021'!K17</f>
        <v>0</v>
      </c>
      <c r="I10">
        <f>'сем 2021'!L17</f>
        <v>0</v>
      </c>
      <c r="J10">
        <f>'сем 2021'!U17</f>
        <v>0</v>
      </c>
      <c r="N10" t="str">
        <f>'сем 2021'!V17</f>
        <v>фв</v>
      </c>
      <c r="O10" t="s">
        <v>360</v>
      </c>
      <c r="P10" t="s">
        <v>362</v>
      </c>
      <c r="Q10" t="s">
        <v>363</v>
      </c>
    </row>
    <row r="11" spans="1:17" ht="12.75">
      <c r="A11" s="975" t="s">
        <v>301</v>
      </c>
      <c r="B11" s="975"/>
      <c r="C11" s="975"/>
      <c r="D11" s="975"/>
      <c r="E11" s="975"/>
      <c r="F11" s="975"/>
      <c r="G11" s="975"/>
      <c r="H11" s="975"/>
      <c r="I11" s="975"/>
      <c r="J11" s="975"/>
      <c r="N11">
        <f>'сем 2021'!V19</f>
        <v>0</v>
      </c>
      <c r="P11" t="s">
        <v>362</v>
      </c>
      <c r="Q11" t="s">
        <v>363</v>
      </c>
    </row>
    <row r="12" spans="1:17" ht="12.75">
      <c r="A12" s="484" t="str">
        <f>'сем 2021'!A20</f>
        <v>1.1.1</v>
      </c>
      <c r="B12" t="str">
        <f>'сем 2021'!W20</f>
        <v>ЗО</v>
      </c>
      <c r="C12" t="str">
        <f>'сем 2021'!B20</f>
        <v>Іноземна мова (за професійним спрямуванням)</v>
      </c>
      <c r="D12" t="s">
        <v>356</v>
      </c>
      <c r="E12" t="s">
        <v>358</v>
      </c>
      <c r="F12">
        <f>'сем 2021'!Q20</f>
        <v>1</v>
      </c>
      <c r="G12">
        <f>'сем 2021'!J20</f>
        <v>0</v>
      </c>
      <c r="H12">
        <f>'сем 2021'!K20</f>
        <v>0</v>
      </c>
      <c r="I12">
        <f>'сем 2021'!L20</f>
        <v>9</v>
      </c>
      <c r="J12">
        <f>'сем 2021'!U20</f>
        <v>0</v>
      </c>
      <c r="N12" t="str">
        <f>'сем 2021'!V20</f>
        <v>мп</v>
      </c>
      <c r="O12" t="s">
        <v>360</v>
      </c>
      <c r="P12" t="s">
        <v>362</v>
      </c>
      <c r="Q12" t="s">
        <v>363</v>
      </c>
    </row>
    <row r="13" spans="1:17" ht="12.75">
      <c r="A13" s="484" t="str">
        <f>'сем 2021'!A21</f>
        <v>1.2.3</v>
      </c>
      <c r="B13" t="str">
        <f>'сем 2021'!W21</f>
        <v>ПО</v>
      </c>
      <c r="C13" t="str">
        <f>'сем 2021'!B21</f>
        <v>Сучасні методи проектування програмних систем на основі ООП </v>
      </c>
      <c r="D13" t="s">
        <v>356</v>
      </c>
      <c r="E13" t="s">
        <v>358</v>
      </c>
      <c r="F13">
        <f>'сем 2021'!Q21</f>
        <v>3</v>
      </c>
      <c r="G13">
        <f>'сем 2021'!J21</f>
        <v>18</v>
      </c>
      <c r="H13">
        <f>'сем 2021'!K21</f>
        <v>9</v>
      </c>
      <c r="I13">
        <f>'сем 2021'!L21</f>
        <v>0</v>
      </c>
      <c r="J13">
        <f>'сем 2021'!U21</f>
        <v>0</v>
      </c>
      <c r="N13" t="str">
        <f>'сем 2021'!V21</f>
        <v>кіт</v>
      </c>
      <c r="O13" t="s">
        <v>362</v>
      </c>
      <c r="P13" t="s">
        <v>362</v>
      </c>
      <c r="Q13" t="s">
        <v>363</v>
      </c>
    </row>
    <row r="14" spans="1:17" ht="12.75">
      <c r="A14" s="484" t="str">
        <f>'сем 2021'!A22</f>
        <v>1.2.4</v>
      </c>
      <c r="B14" t="str">
        <f>'сем 2021'!W22</f>
        <v>ПО</v>
      </c>
      <c r="C14" t="str">
        <f>'сем 2021'!B22</f>
        <v> Сучасні методи проектування програмних систем на основі ООП  (к.пр.)</v>
      </c>
      <c r="D14" t="s">
        <v>356</v>
      </c>
      <c r="E14" t="s">
        <v>358</v>
      </c>
      <c r="F14">
        <f>'сем 2021'!Q22</f>
        <v>1</v>
      </c>
      <c r="G14">
        <f>'сем 2021'!J22</f>
        <v>0</v>
      </c>
      <c r="H14">
        <f>'сем 2021'!K22</f>
        <v>0</v>
      </c>
      <c r="I14">
        <f>'сем 2021'!L22</f>
        <v>9</v>
      </c>
      <c r="J14">
        <f>'сем 2021'!U22</f>
        <v>0</v>
      </c>
      <c r="N14" t="str">
        <f>'сем 2021'!V22</f>
        <v>кіт</v>
      </c>
      <c r="O14" t="s">
        <v>362</v>
      </c>
      <c r="P14" t="s">
        <v>362</v>
      </c>
      <c r="Q14" t="s">
        <v>363</v>
      </c>
    </row>
    <row r="15" spans="1:18" s="490" customFormat="1" ht="12.75">
      <c r="A15" s="489"/>
      <c r="B15" s="490" t="str">
        <f>'сем 2021'!W23</f>
        <v>ЗВ</v>
      </c>
      <c r="C15" s="490" t="str">
        <f>'сем 2021'!B23</f>
        <v>Дисципліна 2 семестру - 1</v>
      </c>
      <c r="D15" s="490" t="s">
        <v>356</v>
      </c>
      <c r="E15" s="490" t="s">
        <v>358</v>
      </c>
      <c r="F15" s="490">
        <f>'сем 2021'!Q23</f>
        <v>2</v>
      </c>
      <c r="G15" s="490">
        <f>'сем 2021'!J23</f>
        <v>9</v>
      </c>
      <c r="H15" s="490">
        <f>'сем 2021'!K23</f>
        <v>0</v>
      </c>
      <c r="I15" s="490">
        <f>'сем 2021'!L23</f>
        <v>9</v>
      </c>
      <c r="J15" s="490">
        <f>'сем 2021'!U23</f>
        <v>0</v>
      </c>
      <c r="N15" s="490">
        <f>'сем 2021'!V23</f>
        <v>0</v>
      </c>
      <c r="P15" s="490" t="s">
        <v>362</v>
      </c>
      <c r="Q15" s="490" t="s">
        <v>363</v>
      </c>
      <c r="R15" s="490" t="s">
        <v>364</v>
      </c>
    </row>
    <row r="16" spans="1:18" s="490" customFormat="1" ht="12.75">
      <c r="A16" s="489"/>
      <c r="B16" s="490" t="str">
        <f>'сем 2021'!W24</f>
        <v>ЗВ</v>
      </c>
      <c r="C16" s="490" t="str">
        <f>'сем 2021'!B24</f>
        <v>Дисципліна 2 семестру - 2</v>
      </c>
      <c r="D16" s="490" t="s">
        <v>356</v>
      </c>
      <c r="E16" s="490" t="s">
        <v>358</v>
      </c>
      <c r="F16" s="490">
        <f>'сем 2021'!Q24</f>
        <v>2</v>
      </c>
      <c r="G16" s="490">
        <f>'сем 2021'!J24</f>
        <v>9</v>
      </c>
      <c r="H16" s="490">
        <f>'сем 2021'!K24</f>
        <v>0</v>
      </c>
      <c r="I16" s="490">
        <f>'сем 2021'!L24</f>
        <v>9</v>
      </c>
      <c r="J16" s="490">
        <f>'сем 2021'!U24</f>
        <v>0</v>
      </c>
      <c r="N16" s="490">
        <f>'сем 2021'!V24</f>
        <v>0</v>
      </c>
      <c r="P16" s="490" t="s">
        <v>362</v>
      </c>
      <c r="Q16" s="490" t="s">
        <v>363</v>
      </c>
      <c r="R16" s="490" t="s">
        <v>364</v>
      </c>
    </row>
    <row r="17" spans="1:18" s="490" customFormat="1" ht="12.75">
      <c r="A17" s="489" t="str">
        <f>'сем 2021'!A25</f>
        <v>2.1.1</v>
      </c>
      <c r="B17" s="490" t="str">
        <f>'сем 2021'!W25</f>
        <v>ЗВ</v>
      </c>
      <c r="C17" s="490" t="str">
        <f>'сем 2021'!B25</f>
        <v>Сучасні методи організації і аналізу даних</v>
      </c>
      <c r="D17" s="490" t="s">
        <v>356</v>
      </c>
      <c r="E17" s="490" t="s">
        <v>358</v>
      </c>
      <c r="F17" s="490">
        <f>'сем 2021'!Q25</f>
        <v>2</v>
      </c>
      <c r="G17" s="490">
        <f>'сем 2021'!J25</f>
        <v>9</v>
      </c>
      <c r="H17" s="490">
        <f>'сем 2021'!K25</f>
        <v>0</v>
      </c>
      <c r="I17" s="490">
        <f>'сем 2021'!L25</f>
        <v>9</v>
      </c>
      <c r="J17" s="490">
        <f>'сем 2021'!U25</f>
        <v>0</v>
      </c>
      <c r="N17" s="490" t="str">
        <f>'сем 2021'!V25</f>
        <v>кіт</v>
      </c>
      <c r="O17" s="490" t="s">
        <v>362</v>
      </c>
      <c r="P17" s="490" t="s">
        <v>362</v>
      </c>
      <c r="Q17" s="490" t="s">
        <v>363</v>
      </c>
      <c r="R17" s="490" t="s">
        <v>364</v>
      </c>
    </row>
    <row r="18" spans="1:18" s="490" customFormat="1" ht="12.75">
      <c r="A18" s="489" t="str">
        <f>'сем 2021'!A26</f>
        <v>2.1.2</v>
      </c>
      <c r="B18" s="490" t="str">
        <f>'сем 2021'!W26</f>
        <v>ЗВ</v>
      </c>
      <c r="C18" s="490" t="str">
        <f>'сем 2021'!B26</f>
        <v>Працевлаштування та ділова кар'єра </v>
      </c>
      <c r="D18" s="490" t="s">
        <v>356</v>
      </c>
      <c r="E18" s="490" t="s">
        <v>358</v>
      </c>
      <c r="F18" s="490">
        <f>'сем 2021'!Q26</f>
        <v>2</v>
      </c>
      <c r="G18" s="490">
        <f>'сем 2021'!J26</f>
        <v>9</v>
      </c>
      <c r="H18" s="490">
        <f>'сем 2021'!K26</f>
        <v>0</v>
      </c>
      <c r="I18" s="490">
        <f>'сем 2021'!L26</f>
        <v>9</v>
      </c>
      <c r="J18" s="490">
        <f>'сем 2021'!U26</f>
        <v>0</v>
      </c>
      <c r="N18" s="490" t="str">
        <f>'сем 2021'!V26</f>
        <v>мп</v>
      </c>
      <c r="O18" s="490" t="s">
        <v>360</v>
      </c>
      <c r="P18" s="490" t="s">
        <v>362</v>
      </c>
      <c r="Q18" s="490" t="s">
        <v>363</v>
      </c>
      <c r="R18" s="490" t="s">
        <v>364</v>
      </c>
    </row>
    <row r="19" spans="1:18" s="490" customFormat="1" ht="12.75">
      <c r="A19" s="489" t="str">
        <f>'сем 2021'!A27</f>
        <v>2.1.3</v>
      </c>
      <c r="B19" s="490" t="str">
        <f>'сем 2021'!W27</f>
        <v>ЗВ</v>
      </c>
      <c r="C19" s="490" t="str">
        <f>'сем 2021'!B27</f>
        <v>Системний аналіз предметної області</v>
      </c>
      <c r="D19" s="490" t="s">
        <v>356</v>
      </c>
      <c r="E19" s="490" t="s">
        <v>358</v>
      </c>
      <c r="F19" s="490">
        <f>'сем 2021'!Q27</f>
        <v>2</v>
      </c>
      <c r="G19" s="490">
        <f>'сем 2021'!J27</f>
        <v>9</v>
      </c>
      <c r="H19" s="490">
        <f>'сем 2021'!K27</f>
        <v>0</v>
      </c>
      <c r="I19" s="490">
        <f>'сем 2021'!L27</f>
        <v>9</v>
      </c>
      <c r="J19" s="490">
        <f>'сем 2021'!U27</f>
        <v>0</v>
      </c>
      <c r="N19" s="490" t="str">
        <f>'сем 2021'!V27</f>
        <v>кіт</v>
      </c>
      <c r="O19" s="490" t="s">
        <v>362</v>
      </c>
      <c r="P19" s="490" t="s">
        <v>362</v>
      </c>
      <c r="Q19" s="490" t="s">
        <v>363</v>
      </c>
      <c r="R19" s="490" t="s">
        <v>364</v>
      </c>
    </row>
    <row r="20" spans="1:18" s="490" customFormat="1" ht="12.75">
      <c r="A20" s="489" t="str">
        <f>'сем 2021'!A28</f>
        <v>2.1.4</v>
      </c>
      <c r="B20" s="490" t="str">
        <f>'сем 2021'!W28</f>
        <v>ЗВ</v>
      </c>
      <c r="C20" s="490" t="str">
        <f>'сем 2021'!B28</f>
        <v>Оцінка ефективності проектних рішень</v>
      </c>
      <c r="D20" s="490" t="s">
        <v>356</v>
      </c>
      <c r="E20" s="490" t="s">
        <v>358</v>
      </c>
      <c r="F20" s="490">
        <f>'сем 2021'!Q28</f>
        <v>2</v>
      </c>
      <c r="G20" s="490">
        <f>'сем 2021'!J28</f>
        <v>9</v>
      </c>
      <c r="H20" s="490">
        <f>'сем 2021'!K28</f>
        <v>0</v>
      </c>
      <c r="I20" s="490">
        <f>'сем 2021'!L28</f>
        <v>9</v>
      </c>
      <c r="J20" s="490">
        <f>'сем 2021'!U28</f>
        <v>0</v>
      </c>
      <c r="N20" s="490" t="str">
        <f>'сем 2021'!V28</f>
        <v>еп</v>
      </c>
      <c r="O20" s="490" t="s">
        <v>360</v>
      </c>
      <c r="P20" s="490" t="s">
        <v>362</v>
      </c>
      <c r="Q20" s="490" t="s">
        <v>363</v>
      </c>
      <c r="R20" s="490" t="s">
        <v>364</v>
      </c>
    </row>
    <row r="21" spans="1:18" ht="12.75">
      <c r="A21" s="484">
        <f>'сем 2021'!A29</f>
        <v>0</v>
      </c>
      <c r="B21">
        <f>'сем 2021'!W29</f>
        <v>0</v>
      </c>
      <c r="C21">
        <f>'сем 2021'!B29</f>
        <v>0</v>
      </c>
      <c r="D21" t="s">
        <v>356</v>
      </c>
      <c r="E21" t="s">
        <v>358</v>
      </c>
      <c r="F21">
        <f>'сем 2021'!Q29</f>
        <v>0</v>
      </c>
      <c r="G21">
        <f>'сем 2021'!J29</f>
        <v>0</v>
      </c>
      <c r="H21">
        <f>'сем 2021'!K29</f>
        <v>0</v>
      </c>
      <c r="I21">
        <f>'сем 2021'!L29</f>
        <v>0</v>
      </c>
      <c r="J21">
        <f>'сем 2021'!U29</f>
        <v>0</v>
      </c>
      <c r="N21">
        <f>'сем 2021'!V29</f>
        <v>0</v>
      </c>
      <c r="P21" t="s">
        <v>362</v>
      </c>
      <c r="Q21" t="s">
        <v>363</v>
      </c>
      <c r="R21" s="490" t="s">
        <v>364</v>
      </c>
    </row>
    <row r="22" spans="1:18" s="490" customFormat="1" ht="12.75">
      <c r="A22" s="489">
        <f>'сем 2021'!A30</f>
        <v>0</v>
      </c>
      <c r="B22" s="490" t="str">
        <f>'сем 2021'!W30</f>
        <v>ПВ</v>
      </c>
      <c r="C22" s="490" t="str">
        <f>'сем 2021'!B30</f>
        <v>Дисципліна 2 семестру - 3</v>
      </c>
      <c r="D22" s="490" t="s">
        <v>356</v>
      </c>
      <c r="E22" s="490" t="s">
        <v>358</v>
      </c>
      <c r="F22" s="490">
        <f>'сем 2021'!Q30</f>
        <v>4</v>
      </c>
      <c r="G22" s="490">
        <f>'сем 2021'!J30</f>
        <v>18</v>
      </c>
      <c r="H22" s="490">
        <f>'сем 2021'!K30</f>
        <v>0</v>
      </c>
      <c r="I22" s="490">
        <f>'сем 2021'!L30</f>
        <v>18</v>
      </c>
      <c r="J22" s="490">
        <f>'сем 2021'!U30</f>
        <v>0</v>
      </c>
      <c r="N22" s="490">
        <f>'сем 2021'!V30</f>
        <v>0</v>
      </c>
      <c r="P22" s="490" t="s">
        <v>362</v>
      </c>
      <c r="Q22" s="490" t="s">
        <v>363</v>
      </c>
      <c r="R22" s="490" t="s">
        <v>364</v>
      </c>
    </row>
    <row r="23" spans="1:18" s="490" customFormat="1" ht="12.75">
      <c r="A23" s="489">
        <f>'сем 2021'!A31</f>
        <v>0</v>
      </c>
      <c r="B23" s="490" t="str">
        <f>'сем 2021'!W31</f>
        <v>ПВ</v>
      </c>
      <c r="C23" s="490" t="str">
        <f>'сем 2021'!B31</f>
        <v>Дисципліна 2 семестру - 4</v>
      </c>
      <c r="D23" s="490" t="s">
        <v>356</v>
      </c>
      <c r="E23" s="490" t="s">
        <v>358</v>
      </c>
      <c r="F23" s="490">
        <f>'сем 2021'!Q31</f>
        <v>4</v>
      </c>
      <c r="G23" s="490">
        <f>'сем 2021'!J31</f>
        <v>18</v>
      </c>
      <c r="H23" s="490">
        <f>'сем 2021'!K31</f>
        <v>0</v>
      </c>
      <c r="I23" s="490">
        <f>'сем 2021'!L31</f>
        <v>18</v>
      </c>
      <c r="J23" s="490">
        <f>'сем 2021'!U31</f>
        <v>0</v>
      </c>
      <c r="N23" s="490">
        <f>'сем 2021'!V31</f>
        <v>0</v>
      </c>
      <c r="P23" s="490" t="s">
        <v>362</v>
      </c>
      <c r="Q23" s="490" t="s">
        <v>363</v>
      </c>
      <c r="R23" s="490" t="s">
        <v>364</v>
      </c>
    </row>
    <row r="24" spans="1:18" s="490" customFormat="1" ht="12.75">
      <c r="A24" s="489" t="str">
        <f>'сем 2021'!A32</f>
        <v>2.2.1</v>
      </c>
      <c r="B24" s="490" t="str">
        <f>'сем 2021'!W32</f>
        <v>ПВ</v>
      </c>
      <c r="C24" s="490" t="str">
        <f>'сем 2021'!B32</f>
        <v>Розрахунки та автоматизоване проектування оптимальних конструкцій </v>
      </c>
      <c r="D24" s="490" t="s">
        <v>356</v>
      </c>
      <c r="E24" s="490" t="s">
        <v>358</v>
      </c>
      <c r="F24" s="490">
        <f>'сем 2021'!Q32</f>
        <v>4</v>
      </c>
      <c r="G24" s="490">
        <f>'сем 2021'!J32</f>
        <v>18</v>
      </c>
      <c r="H24" s="490">
        <f>'сем 2021'!K32</f>
        <v>18</v>
      </c>
      <c r="I24" s="490">
        <f>'сем 2021'!L32</f>
        <v>0</v>
      </c>
      <c r="J24" s="490">
        <f>'сем 2021'!U32</f>
        <v>0</v>
      </c>
      <c r="N24" s="490" t="str">
        <f>'сем 2021'!V32</f>
        <v>кіт</v>
      </c>
      <c r="O24" s="490" t="s">
        <v>362</v>
      </c>
      <c r="P24" s="490" t="s">
        <v>362</v>
      </c>
      <c r="Q24" s="490" t="s">
        <v>363</v>
      </c>
      <c r="R24" s="490" t="s">
        <v>364</v>
      </c>
    </row>
    <row r="25" spans="1:18" s="490" customFormat="1" ht="12.75">
      <c r="A25" s="489" t="str">
        <f>'сем 2021'!A33</f>
        <v>2.2.2</v>
      </c>
      <c r="B25" s="490" t="str">
        <f>'сем 2021'!W33</f>
        <v>ПВ</v>
      </c>
      <c r="C25" s="490" t="str">
        <f>'сем 2021'!B33</f>
        <v>Планування та обробка результатів наукових досліджень </v>
      </c>
      <c r="D25" s="490" t="s">
        <v>356</v>
      </c>
      <c r="E25" s="490" t="s">
        <v>358</v>
      </c>
      <c r="F25" s="490">
        <f>'сем 2021'!Q33</f>
        <v>4</v>
      </c>
      <c r="G25" s="490">
        <f>'сем 2021'!J33</f>
        <v>18</v>
      </c>
      <c r="H25" s="490">
        <f>'сем 2021'!K33</f>
        <v>18</v>
      </c>
      <c r="I25" s="490">
        <f>'сем 2021'!L33</f>
        <v>0</v>
      </c>
      <c r="J25" s="490">
        <f>'сем 2021'!U33</f>
        <v>0</v>
      </c>
      <c r="N25" s="490" t="str">
        <f>'сем 2021'!V33</f>
        <v>кіт</v>
      </c>
      <c r="O25" s="490" t="s">
        <v>362</v>
      </c>
      <c r="P25" s="490" t="s">
        <v>362</v>
      </c>
      <c r="Q25" s="490" t="s">
        <v>363</v>
      </c>
      <c r="R25" s="490" t="s">
        <v>364</v>
      </c>
    </row>
    <row r="26" spans="1:18" s="490" customFormat="1" ht="12.75">
      <c r="A26" s="489" t="str">
        <f>'сем 2021'!A34</f>
        <v>2.2.3</v>
      </c>
      <c r="B26" s="490" t="str">
        <f>'сем 2021'!W34</f>
        <v>ПВ</v>
      </c>
      <c r="C26" s="490" t="str">
        <f>'сем 2021'!B34</f>
        <v>Сучасні системи управління базами даних</v>
      </c>
      <c r="D26" s="490" t="s">
        <v>356</v>
      </c>
      <c r="E26" s="490" t="s">
        <v>358</v>
      </c>
      <c r="F26" s="490">
        <f>'сем 2021'!Q34</f>
        <v>4</v>
      </c>
      <c r="G26" s="490">
        <f>'сем 2021'!J34</f>
        <v>18</v>
      </c>
      <c r="H26" s="490">
        <f>'сем 2021'!K34</f>
        <v>18</v>
      </c>
      <c r="I26" s="490">
        <f>'сем 2021'!L34</f>
        <v>0</v>
      </c>
      <c r="J26" s="490">
        <f>'сем 2021'!U34</f>
        <v>0</v>
      </c>
      <c r="N26" s="490" t="str">
        <f>'сем 2021'!V34</f>
        <v>кіт</v>
      </c>
      <c r="O26" s="490" t="s">
        <v>362</v>
      </c>
      <c r="P26" s="490" t="s">
        <v>362</v>
      </c>
      <c r="Q26" s="490" t="s">
        <v>363</v>
      </c>
      <c r="R26" s="490" t="s">
        <v>364</v>
      </c>
    </row>
    <row r="27" spans="1:18" s="490" customFormat="1" ht="12.75">
      <c r="A27" s="489" t="str">
        <f>'сем 2021'!A35</f>
        <v>2.2.4</v>
      </c>
      <c r="B27" s="490" t="str">
        <f>'сем 2021'!W35</f>
        <v>ПВ</v>
      </c>
      <c r="C27" s="490" t="str">
        <f>'сем 2021'!B35</f>
        <v>Регенеративна інженерія та проектування оптимальних конструкцій</v>
      </c>
      <c r="D27" s="490" t="s">
        <v>356</v>
      </c>
      <c r="E27" s="490" t="s">
        <v>358</v>
      </c>
      <c r="F27" s="490">
        <f>'сем 2021'!Q35</f>
        <v>4</v>
      </c>
      <c r="G27" s="490">
        <f>'сем 2021'!J35</f>
        <v>18</v>
      </c>
      <c r="H27" s="490">
        <f>'сем 2021'!K35</f>
        <v>18</v>
      </c>
      <c r="I27" s="490">
        <f>'сем 2021'!L35</f>
        <v>0</v>
      </c>
      <c r="J27" s="490">
        <f>'сем 2021'!U35</f>
        <v>0</v>
      </c>
      <c r="N27" s="490" t="str">
        <f>'сем 2021'!V35</f>
        <v>кіт</v>
      </c>
      <c r="O27" s="490" t="s">
        <v>362</v>
      </c>
      <c r="P27" s="490" t="s">
        <v>362</v>
      </c>
      <c r="Q27" s="490" t="s">
        <v>363</v>
      </c>
      <c r="R27" s="490" t="s">
        <v>364</v>
      </c>
    </row>
    <row r="28" spans="1:18" s="490" customFormat="1" ht="12.75">
      <c r="A28" s="489" t="str">
        <f>'сем 2021'!A36</f>
        <v>2.2.5</v>
      </c>
      <c r="B28" s="490" t="str">
        <f>'сем 2021'!W36</f>
        <v>ПВ</v>
      </c>
      <c r="C28" s="490" t="str">
        <f>'сем 2021'!B36</f>
        <v>Математичне моделювання в біотехнічних системах</v>
      </c>
      <c r="D28" s="490" t="s">
        <v>356</v>
      </c>
      <c r="E28" s="490" t="s">
        <v>358</v>
      </c>
      <c r="F28" s="490">
        <f>'сем 2021'!Q36</f>
        <v>4</v>
      </c>
      <c r="G28" s="490">
        <f>'сем 2021'!J36</f>
        <v>18</v>
      </c>
      <c r="H28" s="490">
        <f>'сем 2021'!K36</f>
        <v>18</v>
      </c>
      <c r="I28" s="490">
        <f>'сем 2021'!L36</f>
        <v>0</v>
      </c>
      <c r="J28" s="490">
        <f>'сем 2021'!U36</f>
        <v>0</v>
      </c>
      <c r="N28" s="490" t="str">
        <f>'сем 2021'!V36</f>
        <v>кіт</v>
      </c>
      <c r="O28" s="490" t="s">
        <v>362</v>
      </c>
      <c r="P28" s="490" t="s">
        <v>362</v>
      </c>
      <c r="Q28" s="490" t="s">
        <v>363</v>
      </c>
      <c r="R28" s="490" t="s">
        <v>364</v>
      </c>
    </row>
    <row r="29" spans="1:18" s="490" customFormat="1" ht="12.75">
      <c r="A29" s="489" t="str">
        <f>'сем 2021'!A37</f>
        <v>2.2.7</v>
      </c>
      <c r="B29" s="490" t="str">
        <f>'сем 2021'!W37</f>
        <v>ПВ</v>
      </c>
      <c r="C29" s="490" t="str">
        <f>'сем 2021'!B37</f>
        <v>Технології віртуальної та доданої реальності </v>
      </c>
      <c r="D29" s="490" t="s">
        <v>356</v>
      </c>
      <c r="E29" s="490" t="s">
        <v>358</v>
      </c>
      <c r="F29" s="490">
        <f>'сем 2021'!Q37</f>
        <v>4</v>
      </c>
      <c r="G29" s="490">
        <f>'сем 2021'!J37</f>
        <v>18</v>
      </c>
      <c r="H29" s="490">
        <f>'сем 2021'!K37</f>
        <v>18</v>
      </c>
      <c r="I29" s="490">
        <f>'сем 2021'!L37</f>
        <v>0</v>
      </c>
      <c r="J29" s="490">
        <f>'сем 2021'!U37</f>
        <v>0</v>
      </c>
      <c r="N29" s="490" t="str">
        <f>'сем 2021'!V37</f>
        <v>кіт</v>
      </c>
      <c r="O29" s="490" t="s">
        <v>362</v>
      </c>
      <c r="P29" s="490" t="s">
        <v>362</v>
      </c>
      <c r="Q29" s="490" t="s">
        <v>363</v>
      </c>
      <c r="R29" s="490" t="s">
        <v>364</v>
      </c>
    </row>
    <row r="30" spans="1:18" s="490" customFormat="1" ht="12.75">
      <c r="A30" s="489">
        <f>'сем 2021'!A38</f>
        <v>0</v>
      </c>
      <c r="B30" s="490" t="str">
        <f>'сем 2021'!W38</f>
        <v>НДВ</v>
      </c>
      <c r="C30" s="490" t="str">
        <f>'сем 2021'!B38</f>
        <v>Дисципліна 2 семестру - 5</v>
      </c>
      <c r="D30" s="490" t="s">
        <v>356</v>
      </c>
      <c r="E30" s="490" t="s">
        <v>358</v>
      </c>
      <c r="F30" s="490">
        <f>'сем 2021'!Q38</f>
        <v>4</v>
      </c>
      <c r="G30" s="490">
        <f>'сем 2021'!J38</f>
        <v>18</v>
      </c>
      <c r="H30" s="490">
        <f>'сем 2021'!K38</f>
        <v>0</v>
      </c>
      <c r="I30" s="490">
        <f>'сем 2021'!L38</f>
        <v>18</v>
      </c>
      <c r="J30" s="490">
        <f>'сем 2021'!U38</f>
        <v>0</v>
      </c>
      <c r="N30" s="490">
        <f>'сем 2021'!V38</f>
        <v>0</v>
      </c>
      <c r="P30" s="490" t="s">
        <v>362</v>
      </c>
      <c r="Q30" s="490" t="s">
        <v>363</v>
      </c>
      <c r="R30" s="490" t="s">
        <v>364</v>
      </c>
    </row>
    <row r="31" spans="1:18" s="490" customFormat="1" ht="12.75">
      <c r="A31" s="489" t="str">
        <f>'сем 2021'!A39</f>
        <v>2.3.1</v>
      </c>
      <c r="B31" s="490" t="str">
        <f>'сем 2021'!W39</f>
        <v>НДВ</v>
      </c>
      <c r="C31" s="490" t="str">
        <f>'сем 2021'!B39</f>
        <v>Методи обробки зображень та комп'ютерного зору</v>
      </c>
      <c r="D31" s="490" t="s">
        <v>356</v>
      </c>
      <c r="E31" s="490" t="s">
        <v>358</v>
      </c>
      <c r="F31" s="490">
        <f>'сем 2021'!Q39</f>
        <v>4</v>
      </c>
      <c r="G31" s="490">
        <f>'сем 2021'!J39</f>
        <v>18</v>
      </c>
      <c r="H31" s="490">
        <f>'сем 2021'!K39</f>
        <v>18</v>
      </c>
      <c r="I31" s="490">
        <f>'сем 2021'!L39</f>
        <v>0</v>
      </c>
      <c r="J31" s="490">
        <f>'сем 2021'!U39</f>
        <v>0</v>
      </c>
      <c r="N31" s="490" t="str">
        <f>'сем 2021'!V39</f>
        <v>кіт</v>
      </c>
      <c r="O31" s="490" t="s">
        <v>362</v>
      </c>
      <c r="P31" s="490" t="s">
        <v>362</v>
      </c>
      <c r="Q31" s="490" t="s">
        <v>363</v>
      </c>
      <c r="R31" s="490" t="s">
        <v>364</v>
      </c>
    </row>
    <row r="32" spans="1:18" s="490" customFormat="1" ht="12.75">
      <c r="A32" s="489" t="str">
        <f>'сем 2021'!A40</f>
        <v>2.3.2</v>
      </c>
      <c r="B32" s="490" t="str">
        <f>'сем 2021'!W40</f>
        <v>НДВ</v>
      </c>
      <c r="C32" s="490" t="str">
        <f>'сем 2021'!B40</f>
        <v>Хмарні технології та сервіси</v>
      </c>
      <c r="D32" s="490" t="s">
        <v>356</v>
      </c>
      <c r="E32" s="490" t="s">
        <v>358</v>
      </c>
      <c r="F32" s="490">
        <f>'сем 2021'!Q40</f>
        <v>4</v>
      </c>
      <c r="G32" s="490">
        <f>'сем 2021'!J40</f>
        <v>18</v>
      </c>
      <c r="H32" s="490">
        <f>'сем 2021'!K40</f>
        <v>18</v>
      </c>
      <c r="I32" s="490">
        <f>'сем 2021'!L40</f>
        <v>0</v>
      </c>
      <c r="J32" s="490">
        <f>'сем 2021'!U40</f>
        <v>0</v>
      </c>
      <c r="N32" s="490" t="str">
        <f>'сем 2021'!V40</f>
        <v>кіт</v>
      </c>
      <c r="O32" s="490" t="s">
        <v>362</v>
      </c>
      <c r="P32" s="490" t="s">
        <v>362</v>
      </c>
      <c r="Q32" s="490" t="s">
        <v>363</v>
      </c>
      <c r="R32" s="490" t="s">
        <v>364</v>
      </c>
    </row>
    <row r="33" spans="1:18" s="490" customFormat="1" ht="12.75">
      <c r="A33" s="489" t="str">
        <f>'сем 2021'!A41</f>
        <v>2.3.3</v>
      </c>
      <c r="B33" s="490" t="str">
        <f>'сем 2021'!W41</f>
        <v>НДВ</v>
      </c>
      <c r="C33" s="490" t="str">
        <f>'сем 2021'!B41</f>
        <v>Апаратне і програмне забезпечення розподілених систем</v>
      </c>
      <c r="D33" s="490" t="s">
        <v>356</v>
      </c>
      <c r="E33" s="490" t="s">
        <v>358</v>
      </c>
      <c r="F33" s="490">
        <f>'сем 2021'!Q41</f>
        <v>4</v>
      </c>
      <c r="G33" s="490">
        <f>'сем 2021'!J41</f>
        <v>18</v>
      </c>
      <c r="H33" s="490">
        <f>'сем 2021'!K41</f>
        <v>18</v>
      </c>
      <c r="I33" s="490">
        <f>'сем 2021'!L41</f>
        <v>0</v>
      </c>
      <c r="J33" s="490">
        <f>'сем 2021'!U41</f>
        <v>0</v>
      </c>
      <c r="N33" s="490" t="str">
        <f>'сем 2021'!V41</f>
        <v>кіт</v>
      </c>
      <c r="O33" s="490" t="s">
        <v>362</v>
      </c>
      <c r="P33" s="490" t="s">
        <v>362</v>
      </c>
      <c r="Q33" s="490" t="s">
        <v>363</v>
      </c>
      <c r="R33" s="490" t="s">
        <v>364</v>
      </c>
    </row>
    <row r="34" spans="1:17" ht="12.75">
      <c r="A34" s="484">
        <f>'сем 2021'!A42</f>
        <v>0</v>
      </c>
      <c r="B34" t="str">
        <f>'сем 2021'!W42</f>
        <v>ПК</v>
      </c>
      <c r="C34" t="str">
        <f>'сем 2021'!B42</f>
        <v>Фізвиховання</v>
      </c>
      <c r="D34" t="s">
        <v>356</v>
      </c>
      <c r="E34" t="s">
        <v>358</v>
      </c>
      <c r="F34" t="str">
        <f>'сем 2021'!Q42</f>
        <v>С</v>
      </c>
      <c r="G34">
        <f>'сем 2021'!J42</f>
        <v>0</v>
      </c>
      <c r="H34">
        <f>'сем 2021'!K42</f>
        <v>0</v>
      </c>
      <c r="I34">
        <f>'сем 2021'!L42</f>
        <v>0</v>
      </c>
      <c r="J34">
        <f>'сем 2021'!U42</f>
        <v>0</v>
      </c>
      <c r="N34" t="str">
        <f>'сем 2021'!V42</f>
        <v>фв</v>
      </c>
      <c r="O34" t="s">
        <v>360</v>
      </c>
      <c r="P34" t="s">
        <v>362</v>
      </c>
      <c r="Q34" t="s">
        <v>363</v>
      </c>
    </row>
    <row r="35" spans="1:17" ht="12.75">
      <c r="A35" s="975" t="s">
        <v>302</v>
      </c>
      <c r="B35" s="975"/>
      <c r="C35" s="975"/>
      <c r="D35" s="975"/>
      <c r="E35" s="975"/>
      <c r="F35" s="975"/>
      <c r="G35" s="975"/>
      <c r="H35" s="975"/>
      <c r="I35" s="975"/>
      <c r="J35" s="975"/>
      <c r="N35">
        <f>'сем 2021'!V45</f>
        <v>0</v>
      </c>
      <c r="P35" t="s">
        <v>362</v>
      </c>
      <c r="Q35" t="s">
        <v>363</v>
      </c>
    </row>
    <row r="36" spans="1:17" ht="12.75">
      <c r="A36" s="484" t="str">
        <f>'сем 2021'!A46</f>
        <v>1.1.1</v>
      </c>
      <c r="B36" t="str">
        <f>'сем 2021'!W46</f>
        <v>ЗО</v>
      </c>
      <c r="C36" t="str">
        <f>'сем 2021'!B46</f>
        <v>Іноземна мова (за професійним спрямуванням)</v>
      </c>
      <c r="D36" t="s">
        <v>357</v>
      </c>
      <c r="E36" t="s">
        <v>358</v>
      </c>
      <c r="F36">
        <f>'сем 2021'!Q46</f>
        <v>1</v>
      </c>
      <c r="G36">
        <f>'сем 2021'!J46</f>
        <v>0</v>
      </c>
      <c r="H36">
        <f>'сем 2021'!K46</f>
        <v>0</v>
      </c>
      <c r="I36">
        <f>'сем 2021'!L46</f>
        <v>9</v>
      </c>
      <c r="J36" t="str">
        <f>'сем 2021'!U46</f>
        <v>залік</v>
      </c>
      <c r="N36" t="str">
        <f>'сем 2021'!V46</f>
        <v>мп</v>
      </c>
      <c r="O36" t="s">
        <v>360</v>
      </c>
      <c r="P36" t="s">
        <v>362</v>
      </c>
      <c r="Q36" t="s">
        <v>363</v>
      </c>
    </row>
    <row r="37" spans="1:17" ht="12.75">
      <c r="A37" s="484" t="str">
        <f>'сем 2021'!A47</f>
        <v>1.2.3</v>
      </c>
      <c r="B37" t="str">
        <f>'сем 2021'!W47</f>
        <v>ПО</v>
      </c>
      <c r="C37" t="str">
        <f>'сем 2021'!B47</f>
        <v>Сучасні методи проектування програмних систем на основі ООП </v>
      </c>
      <c r="D37" t="s">
        <v>357</v>
      </c>
      <c r="E37" t="s">
        <v>358</v>
      </c>
      <c r="F37">
        <f>'сем 2021'!Q47</f>
        <v>3</v>
      </c>
      <c r="G37">
        <f>'сем 2021'!J47</f>
        <v>18</v>
      </c>
      <c r="H37">
        <f>'сем 2021'!K47</f>
        <v>9</v>
      </c>
      <c r="I37">
        <f>'сем 2021'!L47</f>
        <v>0</v>
      </c>
      <c r="J37" t="str">
        <f>'сем 2021'!U47</f>
        <v>екзамен</v>
      </c>
      <c r="N37" t="str">
        <f>'сем 2021'!V47</f>
        <v>кіт</v>
      </c>
      <c r="O37" t="s">
        <v>362</v>
      </c>
      <c r="P37" t="s">
        <v>362</v>
      </c>
      <c r="Q37" t="s">
        <v>363</v>
      </c>
    </row>
    <row r="38" spans="1:17" ht="12.75">
      <c r="A38" s="484" t="str">
        <f>'сем 2021'!A48</f>
        <v>1.2.4</v>
      </c>
      <c r="B38" t="str">
        <f>'сем 2021'!W48</f>
        <v>ПО</v>
      </c>
      <c r="C38" t="str">
        <f>'сем 2021'!B48</f>
        <v> Сучасні методи проектування програмних систем на основі ООП  (к.пр.)</v>
      </c>
      <c r="D38" t="s">
        <v>357</v>
      </c>
      <c r="E38" t="s">
        <v>358</v>
      </c>
      <c r="F38">
        <f>'сем 2021'!Q48</f>
        <v>1</v>
      </c>
      <c r="G38">
        <f>'сем 2021'!J48</f>
        <v>0</v>
      </c>
      <c r="H38">
        <f>'сем 2021'!K48</f>
        <v>0</v>
      </c>
      <c r="I38">
        <f>'сем 2021'!L48</f>
        <v>9</v>
      </c>
      <c r="J38" t="str">
        <f>'сем 2021'!U48</f>
        <v>курс. Роб</v>
      </c>
      <c r="N38" t="str">
        <f>'сем 2021'!V48</f>
        <v>кіт</v>
      </c>
      <c r="O38" t="s">
        <v>362</v>
      </c>
      <c r="P38" t="s">
        <v>362</v>
      </c>
      <c r="Q38" t="s">
        <v>363</v>
      </c>
    </row>
    <row r="39" spans="1:18" s="490" customFormat="1" ht="12.75">
      <c r="A39" s="489">
        <f>'сем 2021'!A49</f>
        <v>0</v>
      </c>
      <c r="B39" s="490" t="str">
        <f>'сем 2021'!W49</f>
        <v>ЗВ</v>
      </c>
      <c r="C39" s="490" t="str">
        <f>'сем 2021'!B49</f>
        <v>Дисципліна 2 семестру - 1</v>
      </c>
      <c r="D39" s="490" t="s">
        <v>357</v>
      </c>
      <c r="E39" s="490" t="s">
        <v>358</v>
      </c>
      <c r="F39" s="490">
        <f>'сем 2021'!Q49</f>
        <v>2</v>
      </c>
      <c r="G39" s="490">
        <f>'сем 2021'!J49</f>
        <v>9</v>
      </c>
      <c r="H39" s="490">
        <f>'сем 2021'!K49</f>
        <v>0</v>
      </c>
      <c r="I39" s="490">
        <f>'сем 2021'!L49</f>
        <v>9</v>
      </c>
      <c r="J39" s="490" t="str">
        <f>'сем 2021'!U49</f>
        <v>залік</v>
      </c>
      <c r="N39" s="490">
        <f>'сем 2021'!V49</f>
        <v>0</v>
      </c>
      <c r="P39" s="490" t="s">
        <v>362</v>
      </c>
      <c r="Q39" s="490" t="s">
        <v>363</v>
      </c>
      <c r="R39" s="490" t="s">
        <v>364</v>
      </c>
    </row>
    <row r="40" spans="1:18" s="490" customFormat="1" ht="12.75">
      <c r="A40" s="489">
        <f>'сем 2021'!A50</f>
        <v>0</v>
      </c>
      <c r="B40" s="490" t="str">
        <f>'сем 2021'!W50</f>
        <v>ЗВ</v>
      </c>
      <c r="C40" s="490" t="str">
        <f>'сем 2021'!B50</f>
        <v>Дисципліна 2 семестру - 2</v>
      </c>
      <c r="D40" s="490" t="s">
        <v>357</v>
      </c>
      <c r="E40" s="490" t="s">
        <v>358</v>
      </c>
      <c r="F40" s="490">
        <f>'сем 2021'!Q50</f>
        <v>2</v>
      </c>
      <c r="G40" s="490">
        <f>'сем 2021'!J50</f>
        <v>9</v>
      </c>
      <c r="H40" s="490">
        <f>'сем 2021'!K50</f>
        <v>0</v>
      </c>
      <c r="I40" s="490">
        <f>'сем 2021'!L50</f>
        <v>9</v>
      </c>
      <c r="J40" s="490" t="str">
        <f>'сем 2021'!U50</f>
        <v>залік</v>
      </c>
      <c r="N40" s="490">
        <f>'сем 2021'!V50</f>
        <v>0</v>
      </c>
      <c r="P40" s="490" t="s">
        <v>362</v>
      </c>
      <c r="Q40" s="490" t="s">
        <v>363</v>
      </c>
      <c r="R40" s="490" t="s">
        <v>364</v>
      </c>
    </row>
    <row r="41" spans="1:18" s="490" customFormat="1" ht="12.75">
      <c r="A41" s="489" t="str">
        <f>'сем 2021'!A51</f>
        <v>2.1.1</v>
      </c>
      <c r="B41" s="490" t="str">
        <f>'сем 2021'!W51</f>
        <v>ЗВ</v>
      </c>
      <c r="C41" s="490" t="str">
        <f>'сем 2021'!B51</f>
        <v>Сучасні методи організації і аналізу даних</v>
      </c>
      <c r="D41" s="490" t="s">
        <v>357</v>
      </c>
      <c r="E41" s="490" t="s">
        <v>358</v>
      </c>
      <c r="F41" s="490">
        <f>'сем 2021'!Q51</f>
        <v>2</v>
      </c>
      <c r="G41" s="490">
        <f>'сем 2021'!J51</f>
        <v>9</v>
      </c>
      <c r="H41" s="490">
        <f>'сем 2021'!K51</f>
        <v>0</v>
      </c>
      <c r="I41" s="490">
        <f>'сем 2021'!L51</f>
        <v>9</v>
      </c>
      <c r="J41" s="490" t="str">
        <f>'сем 2021'!U51</f>
        <v>залік</v>
      </c>
      <c r="N41" s="490" t="str">
        <f>'сем 2021'!V51</f>
        <v>кіт</v>
      </c>
      <c r="O41" s="490" t="s">
        <v>362</v>
      </c>
      <c r="P41" s="490" t="s">
        <v>362</v>
      </c>
      <c r="Q41" s="490" t="s">
        <v>363</v>
      </c>
      <c r="R41" s="490" t="s">
        <v>364</v>
      </c>
    </row>
    <row r="42" spans="1:18" s="490" customFormat="1" ht="12.75">
      <c r="A42" s="489" t="str">
        <f>'сем 2021'!A52</f>
        <v>2.1.2</v>
      </c>
      <c r="B42" s="490" t="str">
        <f>'сем 2021'!W52</f>
        <v>ЗВ</v>
      </c>
      <c r="C42" s="490" t="str">
        <f>'сем 2021'!B52</f>
        <v>Працевлаштування та ділова кар'єра </v>
      </c>
      <c r="D42" s="490" t="s">
        <v>357</v>
      </c>
      <c r="E42" s="490" t="s">
        <v>358</v>
      </c>
      <c r="F42" s="490">
        <f>'сем 2021'!Q52</f>
        <v>2</v>
      </c>
      <c r="G42" s="490">
        <f>'сем 2021'!J52</f>
        <v>9</v>
      </c>
      <c r="H42" s="490">
        <f>'сем 2021'!K52</f>
        <v>0</v>
      </c>
      <c r="I42" s="490">
        <f>'сем 2021'!L52</f>
        <v>9</v>
      </c>
      <c r="J42" s="490" t="str">
        <f>'сем 2021'!U52</f>
        <v>залік</v>
      </c>
      <c r="N42" s="490" t="str">
        <f>'сем 2021'!V52</f>
        <v>мп</v>
      </c>
      <c r="O42" s="490" t="s">
        <v>360</v>
      </c>
      <c r="P42" s="490" t="s">
        <v>362</v>
      </c>
      <c r="Q42" s="490" t="s">
        <v>363</v>
      </c>
      <c r="R42" s="490" t="s">
        <v>364</v>
      </c>
    </row>
    <row r="43" spans="1:18" ht="12.75">
      <c r="A43" s="484" t="str">
        <f>'сем 2021'!A53</f>
        <v>2.1.3</v>
      </c>
      <c r="B43" t="str">
        <f>'сем 2021'!W53</f>
        <v>ЗВ</v>
      </c>
      <c r="C43" t="str">
        <f>'сем 2021'!B53</f>
        <v>Системний аналіз предметної області</v>
      </c>
      <c r="D43" t="s">
        <v>357</v>
      </c>
      <c r="E43" t="s">
        <v>358</v>
      </c>
      <c r="F43">
        <f>'сем 2021'!Q53</f>
        <v>2</v>
      </c>
      <c r="G43">
        <f>'сем 2021'!J53</f>
        <v>9</v>
      </c>
      <c r="H43">
        <f>'сем 2021'!K53</f>
        <v>0</v>
      </c>
      <c r="I43">
        <f>'сем 2021'!L53</f>
        <v>9</v>
      </c>
      <c r="J43" t="str">
        <f>'сем 2021'!U53</f>
        <v>залік</v>
      </c>
      <c r="N43" t="str">
        <f>'сем 2021'!V53</f>
        <v>кіт</v>
      </c>
      <c r="O43" t="s">
        <v>362</v>
      </c>
      <c r="P43" t="s">
        <v>362</v>
      </c>
      <c r="Q43" t="s">
        <v>363</v>
      </c>
      <c r="R43" s="490" t="s">
        <v>364</v>
      </c>
    </row>
    <row r="44" spans="1:18" s="490" customFormat="1" ht="12.75">
      <c r="A44" s="489" t="str">
        <f>'сем 2021'!A54</f>
        <v>2.1.4</v>
      </c>
      <c r="B44" s="490" t="str">
        <f>'сем 2021'!W54</f>
        <v>ЗВ</v>
      </c>
      <c r="C44" s="490" t="str">
        <f>'сем 2021'!B54</f>
        <v>Оцінка ефективності проектних рішень</v>
      </c>
      <c r="D44" s="490" t="s">
        <v>357</v>
      </c>
      <c r="E44" s="490" t="s">
        <v>358</v>
      </c>
      <c r="F44" s="490">
        <f>'сем 2021'!Q54</f>
        <v>2</v>
      </c>
      <c r="G44" s="490">
        <f>'сем 2021'!J54</f>
        <v>9</v>
      </c>
      <c r="H44" s="490">
        <f>'сем 2021'!K54</f>
        <v>0</v>
      </c>
      <c r="I44" s="490">
        <f>'сем 2021'!L54</f>
        <v>9</v>
      </c>
      <c r="J44" s="490" t="str">
        <f>'сем 2021'!U54</f>
        <v>залік</v>
      </c>
      <c r="N44" s="490" t="str">
        <f>'сем 2021'!V54</f>
        <v>еп</v>
      </c>
      <c r="O44" s="490" t="s">
        <v>360</v>
      </c>
      <c r="P44" s="490" t="s">
        <v>362</v>
      </c>
      <c r="Q44" s="490" t="s">
        <v>363</v>
      </c>
      <c r="R44" s="490" t="s">
        <v>364</v>
      </c>
    </row>
    <row r="45" spans="1:18" s="490" customFormat="1" ht="12.75">
      <c r="A45" s="489">
        <f>'сем 2021'!A55</f>
        <v>0</v>
      </c>
      <c r="B45" s="490">
        <f>'сем 2021'!W55</f>
        <v>0</v>
      </c>
      <c r="C45" s="490">
        <f>'сем 2021'!B55</f>
        <v>0</v>
      </c>
      <c r="D45" s="490" t="s">
        <v>357</v>
      </c>
      <c r="E45" s="490" t="s">
        <v>358</v>
      </c>
      <c r="F45" s="490">
        <f>'сем 2021'!Q55</f>
        <v>0</v>
      </c>
      <c r="G45" s="490">
        <f>'сем 2021'!J55</f>
        <v>0</v>
      </c>
      <c r="H45" s="490">
        <f>'сем 2021'!K55</f>
        <v>0</v>
      </c>
      <c r="I45" s="490">
        <f>'сем 2021'!L55</f>
        <v>0</v>
      </c>
      <c r="J45" s="490">
        <f>'сем 2021'!U55</f>
        <v>0</v>
      </c>
      <c r="P45" s="490" t="s">
        <v>362</v>
      </c>
      <c r="Q45" s="490" t="s">
        <v>363</v>
      </c>
      <c r="R45" s="490" t="s">
        <v>364</v>
      </c>
    </row>
    <row r="46" spans="1:18" s="490" customFormat="1" ht="12.75">
      <c r="A46" s="489">
        <f>'сем 2021'!A56</f>
        <v>0</v>
      </c>
      <c r="B46" s="490" t="str">
        <f>'сем 2021'!W56</f>
        <v>ПВ</v>
      </c>
      <c r="C46" s="490" t="str">
        <f>'сем 2021'!B56</f>
        <v>Дисципліна 2 семестру - 3</v>
      </c>
      <c r="D46" s="490" t="s">
        <v>357</v>
      </c>
      <c r="E46" s="490" t="s">
        <v>358</v>
      </c>
      <c r="F46" s="490">
        <f>'сем 2021'!Q56</f>
        <v>4</v>
      </c>
      <c r="G46" s="490">
        <f>'сем 2021'!J56</f>
        <v>18</v>
      </c>
      <c r="H46" s="490">
        <f>'сем 2021'!K56</f>
        <v>0</v>
      </c>
      <c r="I46" s="490">
        <f>'сем 2021'!L56</f>
        <v>18</v>
      </c>
      <c r="J46" s="490" t="str">
        <f>'сем 2021'!U56</f>
        <v>екзамен</v>
      </c>
      <c r="P46" s="490" t="s">
        <v>362</v>
      </c>
      <c r="Q46" s="490" t="s">
        <v>363</v>
      </c>
      <c r="R46" s="490" t="s">
        <v>364</v>
      </c>
    </row>
    <row r="47" spans="1:18" s="490" customFormat="1" ht="12.75">
      <c r="A47" s="489">
        <f>'сем 2021'!A57</f>
        <v>0</v>
      </c>
      <c r="B47" s="490" t="str">
        <f>'сем 2021'!W57</f>
        <v>ПВ</v>
      </c>
      <c r="C47" s="490" t="str">
        <f>'сем 2021'!B57</f>
        <v>Дисципліна 2 семестру - 4</v>
      </c>
      <c r="D47" s="490" t="s">
        <v>357</v>
      </c>
      <c r="E47" s="490" t="s">
        <v>358</v>
      </c>
      <c r="F47" s="490">
        <f>'сем 2021'!Q57</f>
        <v>4</v>
      </c>
      <c r="G47" s="490">
        <f>'сем 2021'!J57</f>
        <v>18</v>
      </c>
      <c r="H47" s="490">
        <f>'сем 2021'!K57</f>
        <v>0</v>
      </c>
      <c r="I47" s="490">
        <f>'сем 2021'!L57</f>
        <v>18</v>
      </c>
      <c r="J47" s="490" t="str">
        <f>'сем 2021'!U57</f>
        <v>екзамен</v>
      </c>
      <c r="P47" s="490" t="s">
        <v>362</v>
      </c>
      <c r="Q47" s="490" t="s">
        <v>363</v>
      </c>
      <c r="R47" s="490" t="s">
        <v>364</v>
      </c>
    </row>
    <row r="48" spans="1:18" s="490" customFormat="1" ht="12.75">
      <c r="A48" s="489" t="str">
        <f>'сем 2021'!A58</f>
        <v>2.2.1</v>
      </c>
      <c r="B48" s="490" t="str">
        <f>'сем 2021'!W58</f>
        <v>ПВ</v>
      </c>
      <c r="C48" s="490" t="str">
        <f>'сем 2021'!B58</f>
        <v>Розрахунки та автоматизоване проектування оптимальних конструкцій </v>
      </c>
      <c r="D48" s="490" t="s">
        <v>357</v>
      </c>
      <c r="E48" s="490" t="s">
        <v>358</v>
      </c>
      <c r="F48" s="490">
        <f>'сем 2021'!Q58</f>
        <v>4</v>
      </c>
      <c r="G48" s="490">
        <f>'сем 2021'!J58</f>
        <v>18</v>
      </c>
      <c r="H48" s="490">
        <f>'сем 2021'!K58</f>
        <v>18</v>
      </c>
      <c r="I48" s="490">
        <f>'сем 2021'!L58</f>
        <v>0</v>
      </c>
      <c r="J48" s="490" t="str">
        <f>'сем 2021'!U58</f>
        <v>екзамен</v>
      </c>
      <c r="N48" s="490" t="str">
        <f>'сем 2021'!V58</f>
        <v>кіт</v>
      </c>
      <c r="O48" s="490" t="s">
        <v>362</v>
      </c>
      <c r="P48" s="490" t="s">
        <v>362</v>
      </c>
      <c r="Q48" s="490" t="s">
        <v>363</v>
      </c>
      <c r="R48" s="490" t="s">
        <v>364</v>
      </c>
    </row>
    <row r="49" spans="1:18" s="490" customFormat="1" ht="12.75">
      <c r="A49" s="489" t="str">
        <f>'сем 2021'!A59</f>
        <v>2.2.2</v>
      </c>
      <c r="B49" s="490" t="str">
        <f>'сем 2021'!W59</f>
        <v>ПВ</v>
      </c>
      <c r="C49" s="490" t="str">
        <f>'сем 2021'!B59</f>
        <v>Планування та обробка результатів наукових досліджень </v>
      </c>
      <c r="D49" s="490" t="s">
        <v>357</v>
      </c>
      <c r="E49" s="490" t="s">
        <v>358</v>
      </c>
      <c r="F49" s="490">
        <f>'сем 2021'!Q59</f>
        <v>4</v>
      </c>
      <c r="G49" s="490">
        <f>'сем 2021'!J59</f>
        <v>18</v>
      </c>
      <c r="H49" s="490">
        <f>'сем 2021'!K59</f>
        <v>18</v>
      </c>
      <c r="I49" s="490">
        <f>'сем 2021'!L59</f>
        <v>0</v>
      </c>
      <c r="J49" s="490" t="str">
        <f>'сем 2021'!U59</f>
        <v>екзамен</v>
      </c>
      <c r="N49" s="490" t="str">
        <f>'сем 2021'!V59</f>
        <v>кіт</v>
      </c>
      <c r="O49" s="490" t="s">
        <v>362</v>
      </c>
      <c r="P49" s="490" t="s">
        <v>362</v>
      </c>
      <c r="Q49" s="490" t="s">
        <v>363</v>
      </c>
      <c r="R49" s="490" t="s">
        <v>364</v>
      </c>
    </row>
    <row r="50" spans="1:18" s="490" customFormat="1" ht="12.75">
      <c r="A50" s="489" t="str">
        <f>'сем 2021'!A60</f>
        <v>2.2.3</v>
      </c>
      <c r="B50" s="490" t="str">
        <f>'сем 2021'!W60</f>
        <v>ПВ</v>
      </c>
      <c r="C50" s="490" t="str">
        <f>'сем 2021'!B60</f>
        <v>Сучасні системи управління базами даних</v>
      </c>
      <c r="D50" s="490" t="s">
        <v>357</v>
      </c>
      <c r="E50" s="490" t="s">
        <v>358</v>
      </c>
      <c r="F50" s="490">
        <f>'сем 2021'!Q60</f>
        <v>4</v>
      </c>
      <c r="G50" s="490">
        <f>'сем 2021'!J60</f>
        <v>18</v>
      </c>
      <c r="H50" s="490">
        <f>'сем 2021'!K60</f>
        <v>18</v>
      </c>
      <c r="I50" s="490">
        <f>'сем 2021'!L60</f>
        <v>0</v>
      </c>
      <c r="J50" s="490" t="str">
        <f>'сем 2021'!U60</f>
        <v>екзамен</v>
      </c>
      <c r="N50" s="490" t="str">
        <f>'сем 2021'!V60</f>
        <v>кіт</v>
      </c>
      <c r="O50" s="490" t="s">
        <v>362</v>
      </c>
      <c r="P50" s="490" t="s">
        <v>362</v>
      </c>
      <c r="Q50" s="490" t="s">
        <v>363</v>
      </c>
      <c r="R50" s="490" t="s">
        <v>364</v>
      </c>
    </row>
    <row r="51" spans="1:18" s="490" customFormat="1" ht="12.75">
      <c r="A51" s="489" t="str">
        <f>'сем 2021'!A61</f>
        <v>2.2.4</v>
      </c>
      <c r="B51" s="490" t="str">
        <f>'сем 2021'!W61</f>
        <v>ПВ</v>
      </c>
      <c r="C51" s="490" t="str">
        <f>'сем 2021'!B61</f>
        <v>Регенеративна інженерія та проектування оптимальних конструкцій</v>
      </c>
      <c r="D51" s="490" t="s">
        <v>357</v>
      </c>
      <c r="E51" s="490" t="s">
        <v>358</v>
      </c>
      <c r="F51" s="490">
        <f>'сем 2021'!Q61</f>
        <v>4</v>
      </c>
      <c r="G51" s="490">
        <f>'сем 2021'!J61</f>
        <v>18</v>
      </c>
      <c r="H51" s="490">
        <f>'сем 2021'!K61</f>
        <v>18</v>
      </c>
      <c r="I51" s="490">
        <f>'сем 2021'!L61</f>
        <v>0</v>
      </c>
      <c r="J51" s="490" t="str">
        <f>'сем 2021'!U61</f>
        <v>екзамен</v>
      </c>
      <c r="N51" s="490" t="str">
        <f>'сем 2021'!V61</f>
        <v>кіт</v>
      </c>
      <c r="O51" s="490" t="s">
        <v>362</v>
      </c>
      <c r="P51" s="490" t="s">
        <v>362</v>
      </c>
      <c r="Q51" s="490" t="s">
        <v>363</v>
      </c>
      <c r="R51" s="490" t="s">
        <v>364</v>
      </c>
    </row>
    <row r="52" spans="1:18" s="490" customFormat="1" ht="12.75">
      <c r="A52" s="489" t="str">
        <f>'сем 2021'!A62</f>
        <v>2.2.5</v>
      </c>
      <c r="B52" s="490" t="str">
        <f>'сем 2021'!W62</f>
        <v>ПВ</v>
      </c>
      <c r="C52" s="490" t="str">
        <f>'сем 2021'!B62</f>
        <v>Математичне моделювання в біотехнічних системах</v>
      </c>
      <c r="D52" s="490" t="s">
        <v>357</v>
      </c>
      <c r="E52" s="490" t="s">
        <v>358</v>
      </c>
      <c r="F52" s="490">
        <f>'сем 2021'!Q62</f>
        <v>4</v>
      </c>
      <c r="G52" s="490">
        <f>'сем 2021'!J62</f>
        <v>18</v>
      </c>
      <c r="H52" s="490">
        <f>'сем 2021'!K62</f>
        <v>18</v>
      </c>
      <c r="I52" s="490">
        <f>'сем 2021'!L62</f>
        <v>0</v>
      </c>
      <c r="J52" s="490" t="str">
        <f>'сем 2021'!U62</f>
        <v>екзамен</v>
      </c>
      <c r="N52" s="490" t="str">
        <f>'сем 2021'!V62</f>
        <v>кіт</v>
      </c>
      <c r="O52" s="490" t="s">
        <v>362</v>
      </c>
      <c r="P52" s="490" t="s">
        <v>362</v>
      </c>
      <c r="Q52" s="490" t="s">
        <v>363</v>
      </c>
      <c r="R52" s="490" t="s">
        <v>364</v>
      </c>
    </row>
    <row r="53" spans="1:18" s="490" customFormat="1" ht="12.75">
      <c r="A53" s="489" t="str">
        <f>'сем 2021'!A63</f>
        <v>2.2.7</v>
      </c>
      <c r="B53" s="490" t="str">
        <f>'сем 2021'!W63</f>
        <v>ПВ</v>
      </c>
      <c r="C53" s="490" t="str">
        <f>'сем 2021'!B63</f>
        <v>Технології віртуальної та доданої реальності </v>
      </c>
      <c r="D53" s="490" t="s">
        <v>357</v>
      </c>
      <c r="E53" s="490" t="s">
        <v>358</v>
      </c>
      <c r="F53" s="490">
        <f>'сем 2021'!Q63</f>
        <v>4</v>
      </c>
      <c r="G53" s="490">
        <f>'сем 2021'!J63</f>
        <v>18</v>
      </c>
      <c r="H53" s="490">
        <f>'сем 2021'!K63</f>
        <v>18</v>
      </c>
      <c r="I53" s="490">
        <f>'сем 2021'!L63</f>
        <v>0</v>
      </c>
      <c r="J53" s="490" t="str">
        <f>'сем 2021'!U63</f>
        <v>екзамен</v>
      </c>
      <c r="N53" s="490" t="str">
        <f>'сем 2021'!V63</f>
        <v>кіт</v>
      </c>
      <c r="O53" s="490" t="s">
        <v>362</v>
      </c>
      <c r="P53" s="490" t="s">
        <v>362</v>
      </c>
      <c r="Q53" s="490" t="s">
        <v>363</v>
      </c>
      <c r="R53" s="490" t="s">
        <v>364</v>
      </c>
    </row>
    <row r="54" spans="1:18" s="490" customFormat="1" ht="12.75">
      <c r="A54" s="489">
        <f>'сем 2021'!A64</f>
        <v>0</v>
      </c>
      <c r="B54" s="490" t="str">
        <f>'сем 2021'!W64</f>
        <v>НДВ</v>
      </c>
      <c r="C54" s="490" t="str">
        <f>'сем 2021'!B64</f>
        <v>Дисципліна 2 семестру - 5</v>
      </c>
      <c r="D54" s="490" t="s">
        <v>357</v>
      </c>
      <c r="E54" s="490" t="s">
        <v>358</v>
      </c>
      <c r="F54" s="490">
        <f>'сем 2021'!Q64</f>
        <v>4</v>
      </c>
      <c r="G54" s="490">
        <f>'сем 2021'!J64</f>
        <v>18</v>
      </c>
      <c r="H54" s="490">
        <f>'сем 2021'!K64</f>
        <v>0</v>
      </c>
      <c r="I54" s="490">
        <f>'сем 2021'!L64</f>
        <v>18</v>
      </c>
      <c r="J54" s="490" t="str">
        <f>'сем 2021'!U64</f>
        <v>екзамен</v>
      </c>
      <c r="P54" s="490" t="s">
        <v>362</v>
      </c>
      <c r="Q54" s="490" t="s">
        <v>363</v>
      </c>
      <c r="R54" s="490" t="s">
        <v>364</v>
      </c>
    </row>
    <row r="55" spans="1:18" s="490" customFormat="1" ht="12.75">
      <c r="A55" s="489" t="str">
        <f>'сем 2021'!A65</f>
        <v>2.3.1</v>
      </c>
      <c r="B55" s="490" t="str">
        <f>'сем 2021'!W65</f>
        <v>НДВ</v>
      </c>
      <c r="C55" s="490" t="str">
        <f>'сем 2021'!B65</f>
        <v>Методи обробки зображень та комп'ютерного зору</v>
      </c>
      <c r="D55" s="490" t="s">
        <v>357</v>
      </c>
      <c r="E55" s="490" t="s">
        <v>358</v>
      </c>
      <c r="F55" s="490">
        <f>'сем 2021'!Q65</f>
        <v>4</v>
      </c>
      <c r="G55" s="490">
        <f>'сем 2021'!J65</f>
        <v>18</v>
      </c>
      <c r="H55" s="490">
        <f>'сем 2021'!K65</f>
        <v>18</v>
      </c>
      <c r="I55" s="490">
        <f>'сем 2021'!L65</f>
        <v>0</v>
      </c>
      <c r="J55" s="490" t="str">
        <f>'сем 2021'!U65</f>
        <v>екзамен</v>
      </c>
      <c r="N55" s="490" t="str">
        <f>'сем 2021'!V65</f>
        <v>кіт</v>
      </c>
      <c r="O55" s="490" t="s">
        <v>362</v>
      </c>
      <c r="P55" s="490" t="s">
        <v>362</v>
      </c>
      <c r="Q55" s="490" t="s">
        <v>363</v>
      </c>
      <c r="R55" s="490" t="s">
        <v>364</v>
      </c>
    </row>
    <row r="56" spans="1:18" s="490" customFormat="1" ht="12.75">
      <c r="A56" s="489" t="str">
        <f>'сем 2021'!A66</f>
        <v>2.3.2</v>
      </c>
      <c r="B56" s="490" t="str">
        <f>'сем 2021'!W66</f>
        <v>НДВ</v>
      </c>
      <c r="C56" s="490" t="str">
        <f>'сем 2021'!B66</f>
        <v>Хмарні технології та сервіси</v>
      </c>
      <c r="D56" s="490" t="s">
        <v>357</v>
      </c>
      <c r="E56" s="490" t="s">
        <v>358</v>
      </c>
      <c r="F56" s="490">
        <f>'сем 2021'!Q66</f>
        <v>4</v>
      </c>
      <c r="G56" s="490">
        <f>'сем 2021'!J66</f>
        <v>18</v>
      </c>
      <c r="H56" s="490">
        <f>'сем 2021'!K66</f>
        <v>18</v>
      </c>
      <c r="I56" s="490">
        <f>'сем 2021'!L66</f>
        <v>0</v>
      </c>
      <c r="J56" s="490" t="str">
        <f>'сем 2021'!U66</f>
        <v>екзамен</v>
      </c>
      <c r="N56" s="490" t="str">
        <f>'сем 2021'!V66</f>
        <v>кіт</v>
      </c>
      <c r="O56" s="490" t="s">
        <v>362</v>
      </c>
      <c r="P56" s="490" t="s">
        <v>362</v>
      </c>
      <c r="Q56" s="490" t="s">
        <v>363</v>
      </c>
      <c r="R56" s="490" t="s">
        <v>364</v>
      </c>
    </row>
    <row r="57" spans="1:18" s="490" customFormat="1" ht="12.75">
      <c r="A57" s="489" t="str">
        <f>'сем 2021'!A67</f>
        <v>2.3.3</v>
      </c>
      <c r="B57" s="490" t="str">
        <f>'сем 2021'!W67</f>
        <v>НДВ</v>
      </c>
      <c r="C57" s="490" t="str">
        <f>'сем 2021'!B67</f>
        <v>Апаратне і програмне забезпечення розподілених систем</v>
      </c>
      <c r="D57" s="490" t="s">
        <v>357</v>
      </c>
      <c r="E57" s="490" t="s">
        <v>358</v>
      </c>
      <c r="F57" s="490">
        <f>'сем 2021'!Q67</f>
        <v>4</v>
      </c>
      <c r="G57" s="490">
        <f>'сем 2021'!J67</f>
        <v>18</v>
      </c>
      <c r="H57" s="490">
        <f>'сем 2021'!K67</f>
        <v>18</v>
      </c>
      <c r="I57" s="490">
        <f>'сем 2021'!L67</f>
        <v>0</v>
      </c>
      <c r="J57" s="490" t="str">
        <f>'сем 2021'!U67</f>
        <v>екзамен</v>
      </c>
      <c r="N57" s="490" t="str">
        <f>'сем 2021'!V67</f>
        <v>кіт</v>
      </c>
      <c r="O57" s="490" t="s">
        <v>362</v>
      </c>
      <c r="P57" s="490" t="s">
        <v>362</v>
      </c>
      <c r="Q57" s="490" t="s">
        <v>363</v>
      </c>
      <c r="R57" s="490" t="s">
        <v>364</v>
      </c>
    </row>
    <row r="58" spans="1:17" ht="12.75">
      <c r="A58" s="484">
        <f>'сем 2021'!A68</f>
        <v>0</v>
      </c>
      <c r="B58" t="str">
        <f>'сем 2021'!W68</f>
        <v>ПК</v>
      </c>
      <c r="C58" t="str">
        <f>'сем 2021'!B68</f>
        <v>Фізвиховання</v>
      </c>
      <c r="D58" t="s">
        <v>357</v>
      </c>
      <c r="E58" t="s">
        <v>358</v>
      </c>
      <c r="F58" t="str">
        <f>'сем 2021'!Q68</f>
        <v>С</v>
      </c>
      <c r="G58">
        <f>'сем 2021'!J68</f>
        <v>0</v>
      </c>
      <c r="H58">
        <f>'сем 2021'!K68</f>
        <v>0</v>
      </c>
      <c r="I58">
        <f>'сем 2021'!L68</f>
        <v>0</v>
      </c>
      <c r="J58">
        <f>'сем 2021'!U68</f>
        <v>0</v>
      </c>
      <c r="N58" t="str">
        <f>'сем 2021'!V68</f>
        <v>фв</v>
      </c>
      <c r="O58" t="s">
        <v>360</v>
      </c>
      <c r="P58" t="s">
        <v>362</v>
      </c>
      <c r="Q58" t="s">
        <v>363</v>
      </c>
    </row>
    <row r="59" ht="12.75">
      <c r="A59" s="484"/>
    </row>
    <row r="60" ht="12.75">
      <c r="A60" s="484"/>
    </row>
    <row r="61" ht="12.75">
      <c r="A61" s="484"/>
    </row>
    <row r="62" ht="12.75">
      <c r="A62" s="484"/>
    </row>
    <row r="63" ht="12.75">
      <c r="A63" s="484"/>
    </row>
    <row r="64" ht="12.75">
      <c r="A64" s="484"/>
    </row>
    <row r="65" ht="12.75">
      <c r="A65" s="484"/>
    </row>
    <row r="66" ht="12.75">
      <c r="A66" s="484"/>
    </row>
    <row r="67" ht="12.75">
      <c r="A67" s="484"/>
    </row>
    <row r="68" ht="12.75">
      <c r="A68" s="484"/>
    </row>
    <row r="69" ht="12.75">
      <c r="A69" s="484"/>
    </row>
    <row r="70" ht="12.75">
      <c r="A70" s="484"/>
    </row>
    <row r="71" ht="12.75">
      <c r="A71" s="484"/>
    </row>
    <row r="72" ht="12.75">
      <c r="A72" s="484"/>
    </row>
    <row r="73" ht="12.75">
      <c r="A73" s="484"/>
    </row>
    <row r="74" ht="12.75">
      <c r="A74" s="484"/>
    </row>
    <row r="75" ht="12.75">
      <c r="A75" s="484"/>
    </row>
    <row r="76" ht="12.75">
      <c r="A76" s="484"/>
    </row>
    <row r="77" ht="12.75">
      <c r="A77" s="484"/>
    </row>
    <row r="78" ht="12.75">
      <c r="A78" s="484"/>
    </row>
    <row r="79" ht="12.75">
      <c r="A79" s="484"/>
    </row>
    <row r="80" ht="12.75">
      <c r="A80" s="484"/>
    </row>
    <row r="81" ht="12.75">
      <c r="A81" s="484"/>
    </row>
    <row r="82" ht="12.75">
      <c r="A82" s="484"/>
    </row>
    <row r="83" ht="12.75">
      <c r="A83" s="484"/>
    </row>
    <row r="84" ht="12.75">
      <c r="A84" s="484"/>
    </row>
    <row r="85" ht="12.75">
      <c r="A85" s="484"/>
    </row>
    <row r="86" ht="12.75">
      <c r="A86" s="484"/>
    </row>
    <row r="87" ht="12.75">
      <c r="A87" s="484"/>
    </row>
    <row r="88" ht="12.75">
      <c r="A88" s="484"/>
    </row>
    <row r="89" ht="12.75">
      <c r="A89" s="484"/>
    </row>
    <row r="90" ht="12.75">
      <c r="A90" s="484"/>
    </row>
    <row r="91" ht="12.75">
      <c r="A91" s="484"/>
    </row>
    <row r="92" ht="12.75">
      <c r="A92" s="484"/>
    </row>
    <row r="93" ht="12.75">
      <c r="A93" s="484"/>
    </row>
    <row r="94" ht="12.75">
      <c r="A94" s="484"/>
    </row>
    <row r="95" ht="12.75">
      <c r="A95" s="484"/>
    </row>
    <row r="96" ht="12.75">
      <c r="A96" s="484"/>
    </row>
    <row r="97" ht="12.75">
      <c r="A97" s="484"/>
    </row>
    <row r="98" ht="12.75">
      <c r="A98" s="484"/>
    </row>
    <row r="99" ht="12.75">
      <c r="A99" s="484"/>
    </row>
    <row r="100" ht="12.75">
      <c r="A100" s="484"/>
    </row>
    <row r="101" ht="12.75">
      <c r="A101" s="484"/>
    </row>
    <row r="102" ht="12.75">
      <c r="A102" s="484"/>
    </row>
    <row r="103" ht="12.75">
      <c r="A103" s="484"/>
    </row>
    <row r="104" ht="12.75">
      <c r="A104" s="484"/>
    </row>
    <row r="105" ht="12.75">
      <c r="A105" s="484"/>
    </row>
    <row r="106" ht="12.75">
      <c r="A106" s="484"/>
    </row>
    <row r="107" ht="12.75">
      <c r="A107" s="484"/>
    </row>
    <row r="108" ht="12.75">
      <c r="A108" s="484"/>
    </row>
    <row r="109" ht="12.75">
      <c r="A109" s="484"/>
    </row>
    <row r="110" ht="12.75">
      <c r="A110" s="484"/>
    </row>
    <row r="111" ht="12.75">
      <c r="A111" s="484"/>
    </row>
    <row r="112" ht="12.75">
      <c r="A112" s="484"/>
    </row>
    <row r="113" ht="12.75">
      <c r="A113" s="484"/>
    </row>
    <row r="114" ht="12.75">
      <c r="A114" s="484"/>
    </row>
    <row r="115" ht="12.75">
      <c r="A115" s="484"/>
    </row>
    <row r="116" ht="12.75">
      <c r="A116" s="484"/>
    </row>
    <row r="117" ht="12.75">
      <c r="A117" s="484"/>
    </row>
    <row r="118" ht="12.75">
      <c r="A118" s="484"/>
    </row>
    <row r="119" ht="12.75">
      <c r="A119" s="484"/>
    </row>
    <row r="120" ht="12.75">
      <c r="A120" s="484"/>
    </row>
    <row r="121" ht="12.75">
      <c r="A121" s="484"/>
    </row>
    <row r="122" ht="12.75">
      <c r="A122" s="484"/>
    </row>
    <row r="123" ht="12.75">
      <c r="A123" s="484">
        <f>'сем 2021'!A133</f>
        <v>0</v>
      </c>
    </row>
    <row r="124" ht="12.75">
      <c r="A124" s="484">
        <f>'сем 2021'!A134</f>
        <v>0</v>
      </c>
    </row>
    <row r="125" ht="12.75">
      <c r="A125" s="484">
        <f>'сем 2021'!A135</f>
        <v>0</v>
      </c>
    </row>
    <row r="126" ht="12.75">
      <c r="A126" s="484">
        <f>'сем 2021'!A136</f>
        <v>0</v>
      </c>
    </row>
    <row r="127" ht="12.75">
      <c r="A127" s="484">
        <f>'сем 2021'!A137</f>
        <v>0</v>
      </c>
    </row>
    <row r="128" ht="12.75">
      <c r="A128" s="484">
        <f>'сем 2021'!A138</f>
        <v>0</v>
      </c>
    </row>
    <row r="129" ht="12.75">
      <c r="A129" s="484">
        <f>'сем 2021'!A139</f>
        <v>0</v>
      </c>
    </row>
    <row r="130" ht="12.75">
      <c r="A130" s="484">
        <f>'сем 2021'!A140</f>
        <v>0</v>
      </c>
    </row>
  </sheetData>
  <sheetProtection/>
  <mergeCells count="3">
    <mergeCell ref="A2:J2"/>
    <mergeCell ref="A11:J11"/>
    <mergeCell ref="A35:J3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68"/>
  <sheetViews>
    <sheetView view="pageBreakPreview" zoomScaleSheetLayoutView="100" zoomScalePageLayoutView="0" workbookViewId="0" topLeftCell="A7">
      <selection activeCell="B26" sqref="B26"/>
    </sheetView>
  </sheetViews>
  <sheetFormatPr defaultColWidth="9.00390625" defaultRowHeight="12.75"/>
  <cols>
    <col min="1" max="1" width="11.625" style="123" customWidth="1"/>
    <col min="2" max="2" width="68.375" style="123" customWidth="1"/>
    <col min="3" max="3" width="5.375" style="123" customWidth="1"/>
    <col min="4" max="4" width="6.25390625" style="123" customWidth="1"/>
    <col min="5" max="5" width="5.75390625" style="123" customWidth="1"/>
    <col min="6" max="6" width="5.25390625" style="123" customWidth="1"/>
    <col min="7" max="7" width="6.75390625" style="123" customWidth="1"/>
    <col min="8" max="8" width="8.625" style="123" hidden="1" customWidth="1"/>
    <col min="9" max="9" width="7.875" style="123" hidden="1" customWidth="1"/>
    <col min="10" max="10" width="7.875" style="123" customWidth="1"/>
    <col min="11" max="11" width="7.25390625" style="123" customWidth="1"/>
    <col min="12" max="12" width="7.75390625" style="123" customWidth="1"/>
    <col min="13" max="13" width="8.25390625" style="123" customWidth="1"/>
    <col min="14" max="14" width="6.625" style="123" hidden="1" customWidth="1"/>
    <col min="15" max="15" width="6.75390625" style="123" hidden="1" customWidth="1"/>
    <col min="16" max="16" width="6.375" style="126" hidden="1" customWidth="1"/>
    <col min="17" max="17" width="7.625" style="123" customWidth="1"/>
    <col min="18" max="18" width="7.625" style="123" hidden="1" customWidth="1"/>
    <col min="19" max="20" width="8.125" style="124" hidden="1" customWidth="1"/>
    <col min="21" max="24" width="9.125" style="13" customWidth="1"/>
    <col min="25" max="25" width="10.625" style="13" bestFit="1" customWidth="1"/>
  </cols>
  <sheetData>
    <row r="1" spans="1:27" s="161" customFormat="1" ht="19.5" customHeight="1" thickBot="1">
      <c r="A1" s="851" t="s">
        <v>285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408"/>
      <c r="U1" s="160"/>
      <c r="V1" s="160"/>
      <c r="W1" s="160"/>
      <c r="X1" s="160"/>
      <c r="Y1" s="160"/>
      <c r="Z1" s="160"/>
      <c r="AA1" s="160"/>
    </row>
    <row r="2" spans="1:27" s="161" customFormat="1" ht="19.5" customHeight="1">
      <c r="A2" s="864" t="s">
        <v>13</v>
      </c>
      <c r="B2" s="889" t="s">
        <v>10</v>
      </c>
      <c r="C2" s="867" t="s">
        <v>170</v>
      </c>
      <c r="D2" s="868"/>
      <c r="E2" s="867" t="s">
        <v>162</v>
      </c>
      <c r="F2" s="870"/>
      <c r="G2" s="883" t="s">
        <v>20</v>
      </c>
      <c r="H2" s="895" t="s">
        <v>2</v>
      </c>
      <c r="I2" s="867"/>
      <c r="J2" s="867"/>
      <c r="K2" s="867"/>
      <c r="L2" s="867"/>
      <c r="M2" s="852" t="s">
        <v>147</v>
      </c>
      <c r="N2" s="867" t="s">
        <v>146</v>
      </c>
      <c r="O2" s="867"/>
      <c r="P2" s="870"/>
      <c r="Q2" s="896" t="s">
        <v>50</v>
      </c>
      <c r="R2" s="867"/>
      <c r="S2" s="867"/>
      <c r="T2" s="897"/>
      <c r="U2" s="162"/>
      <c r="V2" s="162"/>
      <c r="W2" s="162"/>
      <c r="X2" s="162"/>
      <c r="Y2" s="162"/>
      <c r="Z2" s="162"/>
      <c r="AA2" s="160"/>
    </row>
    <row r="3" spans="1:26" s="161" customFormat="1" ht="23.25" customHeight="1">
      <c r="A3" s="865"/>
      <c r="B3" s="857"/>
      <c r="C3" s="869"/>
      <c r="D3" s="869"/>
      <c r="E3" s="871"/>
      <c r="F3" s="872"/>
      <c r="G3" s="884"/>
      <c r="H3" s="855" t="s">
        <v>3</v>
      </c>
      <c r="I3" s="857" t="s">
        <v>4</v>
      </c>
      <c r="J3" s="857"/>
      <c r="K3" s="857"/>
      <c r="L3" s="857"/>
      <c r="M3" s="853"/>
      <c r="N3" s="871"/>
      <c r="O3" s="871"/>
      <c r="P3" s="872"/>
      <c r="Q3" s="898"/>
      <c r="R3" s="871"/>
      <c r="S3" s="871"/>
      <c r="T3" s="899"/>
      <c r="U3" s="162"/>
      <c r="V3" s="162"/>
      <c r="W3" s="162"/>
      <c r="X3" s="162"/>
      <c r="Y3" s="162"/>
      <c r="Z3" s="162"/>
    </row>
    <row r="4" spans="1:25" s="161" customFormat="1" ht="24" customHeight="1">
      <c r="A4" s="865"/>
      <c r="B4" s="857"/>
      <c r="C4" s="886" t="s">
        <v>5</v>
      </c>
      <c r="D4" s="853" t="s">
        <v>6</v>
      </c>
      <c r="E4" s="891" t="s">
        <v>163</v>
      </c>
      <c r="F4" s="859" t="s">
        <v>164</v>
      </c>
      <c r="G4" s="884"/>
      <c r="H4" s="855"/>
      <c r="I4" s="853" t="s">
        <v>1</v>
      </c>
      <c r="J4" s="853" t="s">
        <v>7</v>
      </c>
      <c r="K4" s="853" t="s">
        <v>8</v>
      </c>
      <c r="L4" s="853" t="s">
        <v>9</v>
      </c>
      <c r="M4" s="853"/>
      <c r="N4" s="857" t="s">
        <v>151</v>
      </c>
      <c r="O4" s="857"/>
      <c r="P4" s="858"/>
      <c r="Q4" s="893" t="s">
        <v>151</v>
      </c>
      <c r="R4" s="894"/>
      <c r="S4" s="857" t="s">
        <v>184</v>
      </c>
      <c r="T4" s="900"/>
      <c r="U4" s="160"/>
      <c r="V4" s="160"/>
      <c r="W4" s="160"/>
      <c r="X4" s="160"/>
      <c r="Y4" s="160"/>
    </row>
    <row r="5" spans="1:25" s="161" customFormat="1" ht="18" customHeight="1">
      <c r="A5" s="865"/>
      <c r="B5" s="857"/>
      <c r="C5" s="887"/>
      <c r="D5" s="853"/>
      <c r="E5" s="891"/>
      <c r="F5" s="859"/>
      <c r="G5" s="884"/>
      <c r="H5" s="855"/>
      <c r="I5" s="853"/>
      <c r="J5" s="853"/>
      <c r="K5" s="853"/>
      <c r="L5" s="853"/>
      <c r="M5" s="853"/>
      <c r="N5" s="163">
        <v>1</v>
      </c>
      <c r="O5" s="163">
        <v>2</v>
      </c>
      <c r="P5" s="164">
        <v>3</v>
      </c>
      <c r="Q5" s="165">
        <v>1</v>
      </c>
      <c r="R5" s="163">
        <v>2</v>
      </c>
      <c r="S5" s="166">
        <v>3</v>
      </c>
      <c r="T5" s="167">
        <v>4</v>
      </c>
      <c r="U5" s="160"/>
      <c r="V5" s="160"/>
      <c r="W5" s="160"/>
      <c r="X5" s="160"/>
      <c r="Y5" s="160"/>
    </row>
    <row r="6" spans="1:25" s="161" customFormat="1" ht="8.25" customHeight="1">
      <c r="A6" s="865"/>
      <c r="B6" s="857"/>
      <c r="C6" s="887"/>
      <c r="D6" s="853"/>
      <c r="E6" s="891"/>
      <c r="F6" s="859"/>
      <c r="G6" s="884"/>
      <c r="H6" s="855"/>
      <c r="I6" s="853"/>
      <c r="J6" s="853"/>
      <c r="K6" s="853"/>
      <c r="L6" s="853"/>
      <c r="M6" s="853"/>
      <c r="N6" s="168"/>
      <c r="O6" s="168"/>
      <c r="P6" s="169"/>
      <c r="Q6" s="170"/>
      <c r="R6" s="168"/>
      <c r="S6" s="169"/>
      <c r="T6" s="171"/>
      <c r="U6" s="160"/>
      <c r="V6" s="160" t="s">
        <v>14</v>
      </c>
      <c r="W6" s="160"/>
      <c r="X6" s="160"/>
      <c r="Y6" s="160"/>
    </row>
    <row r="7" spans="1:25" s="161" customFormat="1" ht="15" customHeight="1" thickBot="1">
      <c r="A7" s="866"/>
      <c r="B7" s="890"/>
      <c r="C7" s="888"/>
      <c r="D7" s="854"/>
      <c r="E7" s="892"/>
      <c r="F7" s="860"/>
      <c r="G7" s="885"/>
      <c r="H7" s="856"/>
      <c r="I7" s="854"/>
      <c r="J7" s="854"/>
      <c r="K7" s="854"/>
      <c r="L7" s="854"/>
      <c r="M7" s="854"/>
      <c r="N7" s="172">
        <v>18</v>
      </c>
      <c r="O7" s="172">
        <v>11</v>
      </c>
      <c r="P7" s="173">
        <v>11</v>
      </c>
      <c r="Q7" s="174">
        <v>15</v>
      </c>
      <c r="R7" s="175">
        <v>18</v>
      </c>
      <c r="S7" s="176">
        <v>15</v>
      </c>
      <c r="T7" s="177">
        <v>18</v>
      </c>
      <c r="U7" s="160"/>
      <c r="V7" s="160"/>
      <c r="W7" s="160"/>
      <c r="X7" s="160"/>
      <c r="Y7" s="160"/>
    </row>
    <row r="8" spans="1:25" s="161" customFormat="1" ht="19.5" customHeight="1" thickBot="1">
      <c r="A8" s="178">
        <v>1</v>
      </c>
      <c r="B8" s="179">
        <v>2</v>
      </c>
      <c r="C8" s="179">
        <v>3</v>
      </c>
      <c r="D8" s="179">
        <v>4</v>
      </c>
      <c r="E8" s="179">
        <v>5</v>
      </c>
      <c r="F8" s="180">
        <v>6</v>
      </c>
      <c r="G8" s="181">
        <v>7</v>
      </c>
      <c r="H8" s="182">
        <v>8</v>
      </c>
      <c r="I8" s="179">
        <v>9</v>
      </c>
      <c r="J8" s="179">
        <v>10</v>
      </c>
      <c r="K8" s="179">
        <v>11</v>
      </c>
      <c r="L8" s="179">
        <v>12</v>
      </c>
      <c r="M8" s="179">
        <v>13</v>
      </c>
      <c r="N8" s="179">
        <v>27</v>
      </c>
      <c r="O8" s="179">
        <v>28</v>
      </c>
      <c r="P8" s="183">
        <v>29</v>
      </c>
      <c r="Q8" s="184">
        <v>14</v>
      </c>
      <c r="R8" s="185">
        <v>15</v>
      </c>
      <c r="S8" s="186">
        <v>16</v>
      </c>
      <c r="T8" s="187">
        <v>17</v>
      </c>
      <c r="U8" s="160"/>
      <c r="V8" s="160"/>
      <c r="W8" s="160"/>
      <c r="X8" s="160"/>
      <c r="Y8" s="160"/>
    </row>
    <row r="9" spans="2:253" s="123" customFormat="1" ht="15.75">
      <c r="B9" s="135"/>
      <c r="P9" s="126"/>
      <c r="S9" s="124"/>
      <c r="T9" s="124"/>
      <c r="U9" s="13"/>
      <c r="V9" s="13"/>
      <c r="W9" s="13"/>
      <c r="X9" s="13"/>
      <c r="Y9" s="13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">
      <c r="A10" s="195" t="s">
        <v>175</v>
      </c>
      <c r="B10" s="326" t="s">
        <v>23</v>
      </c>
      <c r="C10" s="198"/>
      <c r="D10" s="198">
        <v>1</v>
      </c>
      <c r="E10" s="198"/>
      <c r="F10" s="209"/>
      <c r="G10" s="327">
        <v>2</v>
      </c>
      <c r="H10" s="198">
        <v>60</v>
      </c>
      <c r="I10" s="198">
        <v>30</v>
      </c>
      <c r="J10" s="198"/>
      <c r="K10" s="198"/>
      <c r="L10" s="198">
        <v>30</v>
      </c>
      <c r="M10" s="198">
        <v>30</v>
      </c>
      <c r="N10" s="198">
        <v>2</v>
      </c>
      <c r="O10" s="209"/>
      <c r="P10" s="209"/>
      <c r="Q10" s="198">
        <v>2</v>
      </c>
      <c r="R10" s="335"/>
      <c r="S10" s="335"/>
      <c r="T10" s="335"/>
      <c r="U10" s="335" t="s">
        <v>308</v>
      </c>
      <c r="V10" s="160" t="s">
        <v>319</v>
      </c>
      <c r="W10" s="160" t="s">
        <v>334</v>
      </c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4"/>
    </row>
    <row r="11" spans="1:253" ht="18">
      <c r="A11" s="195" t="s">
        <v>176</v>
      </c>
      <c r="B11" s="336" t="s">
        <v>172</v>
      </c>
      <c r="C11" s="208">
        <v>1</v>
      </c>
      <c r="D11" s="208"/>
      <c r="E11" s="208"/>
      <c r="F11" s="235"/>
      <c r="G11" s="337">
        <v>3</v>
      </c>
      <c r="H11" s="198">
        <v>90</v>
      </c>
      <c r="I11" s="198">
        <v>45</v>
      </c>
      <c r="J11" s="208">
        <v>15</v>
      </c>
      <c r="K11" s="208">
        <v>15</v>
      </c>
      <c r="L11" s="208">
        <v>15</v>
      </c>
      <c r="M11" s="208">
        <v>45</v>
      </c>
      <c r="N11" s="233">
        <v>2</v>
      </c>
      <c r="O11" s="209"/>
      <c r="P11" s="209"/>
      <c r="Q11" s="233">
        <v>2</v>
      </c>
      <c r="R11" s="335"/>
      <c r="S11" s="335"/>
      <c r="T11" s="335"/>
      <c r="U11" s="335" t="s">
        <v>359</v>
      </c>
      <c r="V11" s="160" t="s">
        <v>332</v>
      </c>
      <c r="W11" s="160" t="s">
        <v>334</v>
      </c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</row>
    <row r="12" spans="1:253" ht="18">
      <c r="A12" s="211" t="s">
        <v>165</v>
      </c>
      <c r="B12" s="338" t="s">
        <v>269</v>
      </c>
      <c r="C12" s="198">
        <v>1</v>
      </c>
      <c r="D12" s="198"/>
      <c r="E12" s="198"/>
      <c r="F12" s="198"/>
      <c r="G12" s="327">
        <v>5</v>
      </c>
      <c r="H12" s="222">
        <v>150</v>
      </c>
      <c r="I12" s="222">
        <v>60</v>
      </c>
      <c r="J12" s="222">
        <v>30</v>
      </c>
      <c r="K12" s="222">
        <v>15</v>
      </c>
      <c r="L12" s="222">
        <v>15</v>
      </c>
      <c r="M12" s="222">
        <v>90</v>
      </c>
      <c r="N12" s="208">
        <v>4</v>
      </c>
      <c r="O12" s="208"/>
      <c r="P12" s="208"/>
      <c r="Q12" s="208">
        <v>4</v>
      </c>
      <c r="R12" s="335"/>
      <c r="S12" s="335"/>
      <c r="T12" s="335"/>
      <c r="U12" s="335" t="s">
        <v>359</v>
      </c>
      <c r="V12" s="160" t="s">
        <v>331</v>
      </c>
      <c r="W12" s="160" t="s">
        <v>335</v>
      </c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</row>
    <row r="13" spans="1:253" ht="18">
      <c r="A13" s="211" t="s">
        <v>168</v>
      </c>
      <c r="B13" s="338" t="s">
        <v>298</v>
      </c>
      <c r="C13" s="198"/>
      <c r="D13" s="198">
        <v>1</v>
      </c>
      <c r="E13" s="198"/>
      <c r="F13" s="198"/>
      <c r="G13" s="327">
        <v>4.5</v>
      </c>
      <c r="H13" s="222">
        <v>135</v>
      </c>
      <c r="I13" s="222">
        <v>45</v>
      </c>
      <c r="J13" s="222">
        <v>30</v>
      </c>
      <c r="K13" s="222">
        <v>15</v>
      </c>
      <c r="L13" s="222"/>
      <c r="M13" s="222">
        <v>90</v>
      </c>
      <c r="N13" s="208">
        <v>3</v>
      </c>
      <c r="O13" s="208"/>
      <c r="P13" s="208"/>
      <c r="Q13" s="208">
        <v>3</v>
      </c>
      <c r="R13" s="335"/>
      <c r="S13" s="335"/>
      <c r="T13" s="335"/>
      <c r="U13" s="335" t="s">
        <v>308</v>
      </c>
      <c r="V13" s="160" t="s">
        <v>331</v>
      </c>
      <c r="W13" s="160" t="s">
        <v>335</v>
      </c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</row>
    <row r="14" spans="1:253" ht="18">
      <c r="A14" s="211" t="s">
        <v>217</v>
      </c>
      <c r="B14" s="338" t="s">
        <v>300</v>
      </c>
      <c r="C14" s="198">
        <v>1</v>
      </c>
      <c r="D14" s="198"/>
      <c r="E14" s="198"/>
      <c r="F14" s="198"/>
      <c r="G14" s="327">
        <v>5</v>
      </c>
      <c r="H14" s="222">
        <v>150</v>
      </c>
      <c r="I14" s="222">
        <v>54</v>
      </c>
      <c r="J14" s="222">
        <v>18</v>
      </c>
      <c r="K14" s="222">
        <v>36</v>
      </c>
      <c r="L14" s="222"/>
      <c r="M14" s="222">
        <v>96</v>
      </c>
      <c r="N14" s="208">
        <v>3</v>
      </c>
      <c r="O14" s="208"/>
      <c r="P14" s="208"/>
      <c r="Q14" s="208">
        <v>3</v>
      </c>
      <c r="R14" s="335"/>
      <c r="S14" s="335"/>
      <c r="T14" s="335"/>
      <c r="U14" s="335" t="s">
        <v>359</v>
      </c>
      <c r="V14" s="160" t="s">
        <v>331</v>
      </c>
      <c r="W14" s="160" t="s">
        <v>335</v>
      </c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</row>
    <row r="15" spans="1:253" ht="31.5">
      <c r="A15" s="195" t="s">
        <v>171</v>
      </c>
      <c r="B15" s="326" t="s">
        <v>267</v>
      </c>
      <c r="C15" s="208">
        <v>1</v>
      </c>
      <c r="D15" s="208"/>
      <c r="E15" s="208"/>
      <c r="F15" s="235"/>
      <c r="G15" s="337">
        <v>4.5</v>
      </c>
      <c r="H15" s="198">
        <v>135</v>
      </c>
      <c r="I15" s="208">
        <v>60</v>
      </c>
      <c r="J15" s="208">
        <v>30</v>
      </c>
      <c r="K15" s="208"/>
      <c r="L15" s="208">
        <v>30</v>
      </c>
      <c r="M15" s="208">
        <v>75</v>
      </c>
      <c r="N15" s="233">
        <v>4</v>
      </c>
      <c r="O15" s="339"/>
      <c r="P15" s="339"/>
      <c r="Q15" s="233">
        <v>4</v>
      </c>
      <c r="R15" s="237"/>
      <c r="S15" s="237"/>
      <c r="T15" s="237"/>
      <c r="U15" s="335" t="s">
        <v>359</v>
      </c>
      <c r="V15" s="160" t="s">
        <v>331</v>
      </c>
      <c r="W15" s="160" t="s">
        <v>336</v>
      </c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</row>
    <row r="16" spans="1:23" ht="18">
      <c r="A16" s="329" t="s">
        <v>256</v>
      </c>
      <c r="B16" s="340" t="s">
        <v>268</v>
      </c>
      <c r="C16" s="331"/>
      <c r="D16" s="331">
        <v>1</v>
      </c>
      <c r="E16" s="331"/>
      <c r="F16" s="341"/>
      <c r="G16" s="342">
        <v>3</v>
      </c>
      <c r="H16" s="330">
        <v>90</v>
      </c>
      <c r="I16" s="330">
        <v>36</v>
      </c>
      <c r="J16" s="331">
        <v>15</v>
      </c>
      <c r="K16" s="331">
        <v>15</v>
      </c>
      <c r="L16" s="331">
        <v>15</v>
      </c>
      <c r="M16" s="331">
        <v>54</v>
      </c>
      <c r="N16" s="343"/>
      <c r="O16" s="332">
        <v>2</v>
      </c>
      <c r="P16" s="332"/>
      <c r="Q16" s="332">
        <v>3</v>
      </c>
      <c r="R16" s="344"/>
      <c r="S16" s="344"/>
      <c r="T16" s="344"/>
      <c r="U16" s="335" t="s">
        <v>308</v>
      </c>
      <c r="V16" s="160" t="s">
        <v>331</v>
      </c>
      <c r="W16" s="160" t="s">
        <v>334</v>
      </c>
    </row>
    <row r="17" spans="1:25" s="345" customFormat="1" ht="18">
      <c r="A17" s="468"/>
      <c r="B17" s="469" t="s">
        <v>330</v>
      </c>
      <c r="C17" s="470"/>
      <c r="D17" s="470"/>
      <c r="E17" s="470"/>
      <c r="F17" s="357"/>
      <c r="G17" s="471"/>
      <c r="H17" s="472"/>
      <c r="I17" s="472"/>
      <c r="J17" s="470"/>
      <c r="K17" s="470"/>
      <c r="L17" s="470"/>
      <c r="M17" s="470"/>
      <c r="N17" s="473"/>
      <c r="O17" s="474"/>
      <c r="P17" s="475"/>
      <c r="Q17" s="474" t="s">
        <v>43</v>
      </c>
      <c r="R17" s="124"/>
      <c r="S17" s="124"/>
      <c r="T17" s="124"/>
      <c r="U17" s="188"/>
      <c r="V17" s="160" t="s">
        <v>333</v>
      </c>
      <c r="W17" s="160" t="s">
        <v>337</v>
      </c>
      <c r="X17" s="476"/>
      <c r="Y17" s="476"/>
    </row>
    <row r="18" spans="1:253" ht="18">
      <c r="A18" s="316"/>
      <c r="B18" s="317"/>
      <c r="C18" s="318"/>
      <c r="D18" s="318"/>
      <c r="E18" s="318"/>
      <c r="F18" s="319"/>
      <c r="G18" s="320"/>
      <c r="H18" s="321"/>
      <c r="I18" s="318"/>
      <c r="J18" s="318"/>
      <c r="K18" s="318"/>
      <c r="L18" s="318"/>
      <c r="M18" s="318"/>
      <c r="N18" s="322"/>
      <c r="O18" s="323"/>
      <c r="P18" s="324"/>
      <c r="Q18" s="322"/>
      <c r="R18" s="228"/>
      <c r="S18" s="228"/>
      <c r="T18" s="228"/>
      <c r="U18" s="228"/>
      <c r="V18" s="12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  <c r="IS18" s="194"/>
    </row>
    <row r="19" spans="1:17" ht="15.75">
      <c r="A19" s="325"/>
      <c r="B19" s="325" t="s">
        <v>301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</row>
    <row r="20" spans="1:253" ht="18">
      <c r="A20" s="230" t="s">
        <v>175</v>
      </c>
      <c r="B20" s="326" t="s">
        <v>23</v>
      </c>
      <c r="C20" s="198"/>
      <c r="D20" s="198">
        <v>2</v>
      </c>
      <c r="E20" s="198"/>
      <c r="F20" s="209"/>
      <c r="G20" s="327">
        <v>1</v>
      </c>
      <c r="H20" s="198">
        <v>30</v>
      </c>
      <c r="I20" s="198">
        <v>18</v>
      </c>
      <c r="J20" s="198"/>
      <c r="K20" s="198"/>
      <c r="L20" s="198">
        <v>9</v>
      </c>
      <c r="M20" s="198">
        <v>12</v>
      </c>
      <c r="N20" s="198"/>
      <c r="O20" s="209">
        <v>1</v>
      </c>
      <c r="P20" s="209"/>
      <c r="Q20" s="209">
        <v>1</v>
      </c>
      <c r="R20" s="193"/>
      <c r="S20" s="193"/>
      <c r="T20" s="193"/>
      <c r="U20" s="193"/>
      <c r="V20" s="477" t="s">
        <v>319</v>
      </c>
      <c r="W20" s="478" t="s">
        <v>334</v>
      </c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  <c r="IS20" s="194"/>
    </row>
    <row r="21" spans="1:253" ht="18">
      <c r="A21" s="211" t="s">
        <v>169</v>
      </c>
      <c r="B21" s="218" t="s">
        <v>270</v>
      </c>
      <c r="C21" s="224">
        <v>2</v>
      </c>
      <c r="D21" s="222"/>
      <c r="E21" s="222"/>
      <c r="F21" s="225"/>
      <c r="G21" s="226">
        <v>5.5</v>
      </c>
      <c r="H21" s="213">
        <v>165</v>
      </c>
      <c r="I21" s="222">
        <v>54</v>
      </c>
      <c r="J21" s="222">
        <v>18</v>
      </c>
      <c r="K21" s="222">
        <v>9</v>
      </c>
      <c r="L21" s="222"/>
      <c r="M21" s="222">
        <v>111</v>
      </c>
      <c r="N21" s="215"/>
      <c r="O21" s="216">
        <v>3</v>
      </c>
      <c r="P21" s="217"/>
      <c r="Q21" s="208">
        <v>3</v>
      </c>
      <c r="R21" s="193"/>
      <c r="S21" s="193"/>
      <c r="T21" s="193"/>
      <c r="U21" s="193"/>
      <c r="V21" s="477" t="s">
        <v>331</v>
      </c>
      <c r="W21" s="478" t="s">
        <v>335</v>
      </c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</row>
    <row r="22" spans="1:253" ht="31.5">
      <c r="A22" s="211" t="s">
        <v>177</v>
      </c>
      <c r="B22" s="218" t="s">
        <v>271</v>
      </c>
      <c r="C22" s="224"/>
      <c r="D22" s="222"/>
      <c r="E22" s="222">
        <v>2</v>
      </c>
      <c r="F22" s="225"/>
      <c r="G22" s="221">
        <v>1</v>
      </c>
      <c r="H22" s="213">
        <v>30</v>
      </c>
      <c r="I22" s="222">
        <v>18</v>
      </c>
      <c r="J22" s="222"/>
      <c r="K22" s="222"/>
      <c r="L22" s="222">
        <v>9</v>
      </c>
      <c r="M22" s="222">
        <v>12</v>
      </c>
      <c r="N22" s="223"/>
      <c r="O22" s="208">
        <v>1</v>
      </c>
      <c r="P22" s="217"/>
      <c r="Q22" s="208">
        <v>1</v>
      </c>
      <c r="R22" s="193"/>
      <c r="S22" s="193"/>
      <c r="T22" s="193"/>
      <c r="U22" s="193"/>
      <c r="V22" s="477" t="s">
        <v>331</v>
      </c>
      <c r="W22" s="478" t="s">
        <v>335</v>
      </c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</row>
    <row r="23" spans="2:253" ht="18" customHeight="1">
      <c r="B23" s="485" t="s">
        <v>205</v>
      </c>
      <c r="C23" s="245"/>
      <c r="D23" s="202">
        <v>2</v>
      </c>
      <c r="E23" s="202"/>
      <c r="F23" s="205"/>
      <c r="G23" s="212">
        <v>3</v>
      </c>
      <c r="H23" s="201">
        <v>90</v>
      </c>
      <c r="I23" s="202">
        <v>36</v>
      </c>
      <c r="J23" s="202">
        <v>9</v>
      </c>
      <c r="K23" s="202"/>
      <c r="L23" s="202">
        <v>9</v>
      </c>
      <c r="M23" s="202">
        <v>54</v>
      </c>
      <c r="N23" s="203"/>
      <c r="O23" s="202">
        <v>2</v>
      </c>
      <c r="P23" s="246"/>
      <c r="Q23" s="247">
        <v>2</v>
      </c>
      <c r="R23" s="193"/>
      <c r="S23" s="193"/>
      <c r="T23" s="193"/>
      <c r="U23" s="193"/>
      <c r="V23" s="477"/>
      <c r="W23" s="478" t="s">
        <v>340</v>
      </c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  <c r="IS23" s="194"/>
    </row>
    <row r="24" spans="2:253" ht="18.75" customHeight="1" thickBot="1">
      <c r="B24" s="486" t="s">
        <v>206</v>
      </c>
      <c r="C24" s="248"/>
      <c r="D24" s="222">
        <v>2</v>
      </c>
      <c r="E24" s="222"/>
      <c r="F24" s="225"/>
      <c r="G24" s="249">
        <v>3</v>
      </c>
      <c r="H24" s="203">
        <v>90</v>
      </c>
      <c r="I24" s="222">
        <v>36</v>
      </c>
      <c r="J24" s="222">
        <v>9</v>
      </c>
      <c r="K24" s="222"/>
      <c r="L24" s="222">
        <v>9</v>
      </c>
      <c r="M24" s="250">
        <v>54</v>
      </c>
      <c r="N24" s="251"/>
      <c r="O24" s="206">
        <v>2</v>
      </c>
      <c r="P24" s="242"/>
      <c r="Q24" s="252">
        <v>2</v>
      </c>
      <c r="R24" s="193"/>
      <c r="S24" s="193"/>
      <c r="T24" s="193"/>
      <c r="U24" s="193"/>
      <c r="V24" s="477"/>
      <c r="W24" s="478" t="s">
        <v>340</v>
      </c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</row>
    <row r="25" spans="1:253" ht="18.75">
      <c r="A25" s="195" t="s">
        <v>199</v>
      </c>
      <c r="B25" s="145" t="s">
        <v>272</v>
      </c>
      <c r="C25" s="190"/>
      <c r="D25" s="191">
        <v>2</v>
      </c>
      <c r="E25" s="191"/>
      <c r="F25" s="192"/>
      <c r="G25" s="254">
        <v>3</v>
      </c>
      <c r="H25" s="219">
        <v>90</v>
      </c>
      <c r="I25" s="198">
        <v>36</v>
      </c>
      <c r="J25" s="222">
        <v>9</v>
      </c>
      <c r="K25" s="222"/>
      <c r="L25" s="222">
        <v>9</v>
      </c>
      <c r="M25" s="198">
        <v>54</v>
      </c>
      <c r="N25" s="203"/>
      <c r="O25" s="202">
        <v>2</v>
      </c>
      <c r="P25" s="246"/>
      <c r="Q25" s="259">
        <v>2</v>
      </c>
      <c r="R25" s="193"/>
      <c r="S25" s="255"/>
      <c r="T25" s="255"/>
      <c r="U25" s="255"/>
      <c r="V25" s="255" t="s">
        <v>331</v>
      </c>
      <c r="W25" s="255" t="s">
        <v>340</v>
      </c>
      <c r="X25" s="255"/>
      <c r="Y25" s="256"/>
      <c r="Z25" s="256"/>
      <c r="AA25" s="256"/>
      <c r="AB25" s="255"/>
      <c r="AC25" s="255"/>
      <c r="AD25" s="255"/>
      <c r="AE25" s="193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</row>
    <row r="26" spans="1:253" ht="18.75">
      <c r="A26" s="232" t="s">
        <v>200</v>
      </c>
      <c r="B26" s="493" t="s">
        <v>365</v>
      </c>
      <c r="C26" s="234"/>
      <c r="D26" s="222">
        <v>2</v>
      </c>
      <c r="E26" s="222"/>
      <c r="F26" s="225"/>
      <c r="G26" s="226">
        <v>3</v>
      </c>
      <c r="H26" s="219">
        <v>90</v>
      </c>
      <c r="I26" s="222">
        <v>36</v>
      </c>
      <c r="J26" s="222">
        <v>9</v>
      </c>
      <c r="K26" s="222"/>
      <c r="L26" s="222">
        <v>9</v>
      </c>
      <c r="M26" s="250">
        <v>54</v>
      </c>
      <c r="N26" s="257"/>
      <c r="O26" s="208">
        <v>2</v>
      </c>
      <c r="P26" s="258"/>
      <c r="Q26" s="259">
        <v>2</v>
      </c>
      <c r="R26" s="193"/>
      <c r="S26" s="255"/>
      <c r="T26" s="255"/>
      <c r="U26" s="255"/>
      <c r="V26" s="255" t="s">
        <v>319</v>
      </c>
      <c r="W26" s="255" t="s">
        <v>340</v>
      </c>
      <c r="X26" s="255"/>
      <c r="Y26" s="256"/>
      <c r="Z26" s="256"/>
      <c r="AA26" s="256"/>
      <c r="AB26" s="255"/>
      <c r="AC26" s="255"/>
      <c r="AD26" s="255"/>
      <c r="AE26" s="193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  <c r="IS26" s="194"/>
    </row>
    <row r="27" spans="1:253" ht="18.75">
      <c r="A27" s="232" t="s">
        <v>201</v>
      </c>
      <c r="B27" s="146" t="s">
        <v>273</v>
      </c>
      <c r="C27" s="197"/>
      <c r="D27" s="198">
        <v>2</v>
      </c>
      <c r="E27" s="198"/>
      <c r="F27" s="210"/>
      <c r="G27" s="226">
        <v>3</v>
      </c>
      <c r="H27" s="219">
        <v>90</v>
      </c>
      <c r="I27" s="198">
        <v>36</v>
      </c>
      <c r="J27" s="222">
        <v>9</v>
      </c>
      <c r="K27" s="222"/>
      <c r="L27" s="222">
        <v>9</v>
      </c>
      <c r="M27" s="198">
        <v>54</v>
      </c>
      <c r="N27" s="197"/>
      <c r="O27" s="198">
        <v>2</v>
      </c>
      <c r="P27" s="246"/>
      <c r="Q27" s="259">
        <v>2</v>
      </c>
      <c r="R27" s="193"/>
      <c r="S27" s="193"/>
      <c r="T27" s="193"/>
      <c r="U27" s="193"/>
      <c r="V27" s="477" t="s">
        <v>331</v>
      </c>
      <c r="W27" s="255" t="s">
        <v>340</v>
      </c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  <c r="IS27" s="194"/>
    </row>
    <row r="28" spans="1:253" ht="18.75">
      <c r="A28" s="232" t="s">
        <v>207</v>
      </c>
      <c r="B28" s="260" t="s">
        <v>167</v>
      </c>
      <c r="C28" s="234"/>
      <c r="D28" s="222">
        <v>2</v>
      </c>
      <c r="E28" s="222"/>
      <c r="F28" s="225"/>
      <c r="G28" s="226">
        <v>3</v>
      </c>
      <c r="H28" s="219">
        <v>90</v>
      </c>
      <c r="I28" s="222">
        <v>36</v>
      </c>
      <c r="J28" s="222">
        <v>9</v>
      </c>
      <c r="K28" s="222"/>
      <c r="L28" s="222">
        <v>9</v>
      </c>
      <c r="M28" s="250">
        <v>54</v>
      </c>
      <c r="N28" s="257"/>
      <c r="O28" s="208">
        <v>2</v>
      </c>
      <c r="P28" s="246"/>
      <c r="Q28" s="259">
        <v>2</v>
      </c>
      <c r="R28" s="193"/>
      <c r="S28" s="193"/>
      <c r="T28" s="193"/>
      <c r="U28" s="193"/>
      <c r="V28" s="477" t="s">
        <v>338</v>
      </c>
      <c r="W28" s="255" t="s">
        <v>340</v>
      </c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  <c r="IS28" s="194"/>
    </row>
    <row r="29" spans="1:253" ht="18">
      <c r="A29" s="232"/>
      <c r="B29" s="261"/>
      <c r="C29" s="234"/>
      <c r="D29" s="222"/>
      <c r="E29" s="222"/>
      <c r="F29" s="225"/>
      <c r="G29" s="226"/>
      <c r="H29" s="219"/>
      <c r="I29" s="222"/>
      <c r="J29" s="222"/>
      <c r="K29" s="222"/>
      <c r="L29" s="222"/>
      <c r="M29" s="250"/>
      <c r="N29" s="257"/>
      <c r="O29" s="208"/>
      <c r="P29" s="246"/>
      <c r="Q29" s="253"/>
      <c r="R29" s="193"/>
      <c r="S29" s="193"/>
      <c r="T29" s="193"/>
      <c r="U29" s="193"/>
      <c r="V29" s="477"/>
      <c r="W29" s="478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  <c r="IL29" s="194"/>
      <c r="IM29" s="194"/>
      <c r="IN29" s="194"/>
      <c r="IO29" s="194"/>
      <c r="IP29" s="194"/>
      <c r="IQ29" s="194"/>
      <c r="IR29" s="194"/>
      <c r="IS29" s="194"/>
    </row>
    <row r="30" spans="2:253" ht="18" customHeight="1">
      <c r="B30" s="487" t="s">
        <v>219</v>
      </c>
      <c r="C30" s="201">
        <v>2</v>
      </c>
      <c r="D30" s="202"/>
      <c r="E30" s="202"/>
      <c r="F30" s="239"/>
      <c r="G30" s="274">
        <v>5.5</v>
      </c>
      <c r="H30" s="213">
        <v>165</v>
      </c>
      <c r="I30" s="202">
        <v>72</v>
      </c>
      <c r="J30" s="202">
        <v>18</v>
      </c>
      <c r="K30" s="202"/>
      <c r="L30" s="202">
        <v>18</v>
      </c>
      <c r="M30" s="202">
        <v>93</v>
      </c>
      <c r="N30" s="215"/>
      <c r="O30" s="216">
        <v>4</v>
      </c>
      <c r="P30" s="246"/>
      <c r="Q30" s="247">
        <v>4</v>
      </c>
      <c r="R30" s="193"/>
      <c r="S30" s="193"/>
      <c r="T30" s="193"/>
      <c r="U30" s="193"/>
      <c r="V30" s="477"/>
      <c r="W30" s="478" t="s">
        <v>339</v>
      </c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  <c r="IS30" s="194"/>
    </row>
    <row r="31" spans="2:253" ht="18" customHeight="1">
      <c r="B31" s="487" t="s">
        <v>220</v>
      </c>
      <c r="C31" s="201">
        <v>2</v>
      </c>
      <c r="D31" s="202"/>
      <c r="E31" s="202"/>
      <c r="F31" s="239"/>
      <c r="G31" s="274">
        <v>5.5</v>
      </c>
      <c r="H31" s="201">
        <v>165</v>
      </c>
      <c r="I31" s="202">
        <v>72</v>
      </c>
      <c r="J31" s="202">
        <v>18</v>
      </c>
      <c r="K31" s="202"/>
      <c r="L31" s="202">
        <v>18</v>
      </c>
      <c r="M31" s="202">
        <v>93</v>
      </c>
      <c r="N31" s="275"/>
      <c r="O31" s="276">
        <v>4</v>
      </c>
      <c r="P31" s="242"/>
      <c r="Q31" s="253">
        <v>4</v>
      </c>
      <c r="R31" s="193"/>
      <c r="S31" s="193"/>
      <c r="T31" s="193"/>
      <c r="U31" s="193"/>
      <c r="V31" s="477"/>
      <c r="W31" s="478" t="s">
        <v>339</v>
      </c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  <c r="IS31" s="194"/>
    </row>
    <row r="32" spans="1:253" ht="31.5">
      <c r="A32" s="195" t="s">
        <v>221</v>
      </c>
      <c r="B32" s="147" t="s">
        <v>274</v>
      </c>
      <c r="C32" s="201">
        <v>2</v>
      </c>
      <c r="D32" s="198"/>
      <c r="E32" s="198"/>
      <c r="F32" s="258"/>
      <c r="G32" s="274">
        <v>5.5</v>
      </c>
      <c r="H32" s="219">
        <v>165</v>
      </c>
      <c r="I32" s="198">
        <v>72</v>
      </c>
      <c r="J32" s="202">
        <v>18</v>
      </c>
      <c r="K32" s="202">
        <v>18</v>
      </c>
      <c r="L32" s="202"/>
      <c r="M32" s="198">
        <v>93</v>
      </c>
      <c r="N32" s="215"/>
      <c r="O32" s="277">
        <v>4</v>
      </c>
      <c r="P32" s="278"/>
      <c r="Q32" s="310">
        <v>4</v>
      </c>
      <c r="R32" s="193"/>
      <c r="S32" s="193"/>
      <c r="T32" s="193"/>
      <c r="U32" s="193"/>
      <c r="V32" s="477" t="s">
        <v>331</v>
      </c>
      <c r="W32" s="478" t="s">
        <v>339</v>
      </c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</row>
    <row r="33" spans="1:253" ht="18">
      <c r="A33" s="195" t="s">
        <v>202</v>
      </c>
      <c r="B33" s="280" t="s">
        <v>275</v>
      </c>
      <c r="C33" s="213">
        <v>2</v>
      </c>
      <c r="D33" s="214"/>
      <c r="E33" s="214"/>
      <c r="F33" s="281"/>
      <c r="G33" s="274">
        <v>5.5</v>
      </c>
      <c r="H33" s="201">
        <v>165</v>
      </c>
      <c r="I33" s="202">
        <v>72</v>
      </c>
      <c r="J33" s="202">
        <v>18</v>
      </c>
      <c r="K33" s="202">
        <v>18</v>
      </c>
      <c r="L33" s="202"/>
      <c r="M33" s="202">
        <v>93</v>
      </c>
      <c r="N33" s="215"/>
      <c r="O33" s="277">
        <v>4</v>
      </c>
      <c r="P33" s="246"/>
      <c r="Q33" s="279">
        <v>4</v>
      </c>
      <c r="R33" s="193"/>
      <c r="S33" s="193"/>
      <c r="T33" s="193"/>
      <c r="U33" s="193"/>
      <c r="V33" s="477" t="s">
        <v>331</v>
      </c>
      <c r="W33" s="478" t="s">
        <v>339</v>
      </c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</row>
    <row r="34" spans="1:253" ht="18">
      <c r="A34" s="195" t="s">
        <v>203</v>
      </c>
      <c r="B34" s="147" t="s">
        <v>276</v>
      </c>
      <c r="C34" s="219">
        <v>2</v>
      </c>
      <c r="D34" s="198"/>
      <c r="E34" s="198"/>
      <c r="F34" s="258"/>
      <c r="G34" s="274">
        <v>5.5</v>
      </c>
      <c r="H34" s="219">
        <v>165</v>
      </c>
      <c r="I34" s="198">
        <v>72</v>
      </c>
      <c r="J34" s="202">
        <v>18</v>
      </c>
      <c r="K34" s="202">
        <v>18</v>
      </c>
      <c r="L34" s="202"/>
      <c r="M34" s="198">
        <v>93</v>
      </c>
      <c r="N34" s="223"/>
      <c r="O34" s="282">
        <v>4</v>
      </c>
      <c r="P34" s="258"/>
      <c r="Q34" s="279">
        <v>4</v>
      </c>
      <c r="R34" s="193"/>
      <c r="S34" s="193"/>
      <c r="T34" s="193"/>
      <c r="U34" s="193"/>
      <c r="V34" s="477" t="s">
        <v>331</v>
      </c>
      <c r="W34" s="478" t="s">
        <v>339</v>
      </c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</row>
    <row r="35" spans="1:253" ht="31.5">
      <c r="A35" s="195" t="s">
        <v>204</v>
      </c>
      <c r="B35" s="283" t="s">
        <v>299</v>
      </c>
      <c r="C35" s="197">
        <v>2</v>
      </c>
      <c r="D35" s="198"/>
      <c r="E35" s="198"/>
      <c r="F35" s="236"/>
      <c r="G35" s="274">
        <v>5.5</v>
      </c>
      <c r="H35" s="219">
        <v>165</v>
      </c>
      <c r="I35" s="198">
        <v>72</v>
      </c>
      <c r="J35" s="202">
        <v>18</v>
      </c>
      <c r="K35" s="202">
        <v>18</v>
      </c>
      <c r="L35" s="202"/>
      <c r="M35" s="198">
        <v>93</v>
      </c>
      <c r="N35" s="223"/>
      <c r="O35" s="282">
        <v>4</v>
      </c>
      <c r="P35" s="258"/>
      <c r="Q35" s="279">
        <v>4</v>
      </c>
      <c r="R35" s="193"/>
      <c r="S35" s="193"/>
      <c r="T35" s="193"/>
      <c r="U35" s="193"/>
      <c r="V35" s="477" t="s">
        <v>331</v>
      </c>
      <c r="W35" s="478" t="s">
        <v>339</v>
      </c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</row>
    <row r="36" spans="1:253" ht="18">
      <c r="A36" s="195" t="s">
        <v>208</v>
      </c>
      <c r="B36" s="284" t="s">
        <v>277</v>
      </c>
      <c r="C36" s="219">
        <v>2</v>
      </c>
      <c r="D36" s="198"/>
      <c r="E36" s="198"/>
      <c r="F36" s="258"/>
      <c r="G36" s="274">
        <v>5.5</v>
      </c>
      <c r="H36" s="219">
        <v>165</v>
      </c>
      <c r="I36" s="198">
        <v>72</v>
      </c>
      <c r="J36" s="202">
        <v>18</v>
      </c>
      <c r="K36" s="202">
        <v>18</v>
      </c>
      <c r="L36" s="198"/>
      <c r="M36" s="198">
        <v>93</v>
      </c>
      <c r="N36" s="285"/>
      <c r="O36" s="235">
        <v>4</v>
      </c>
      <c r="P36" s="258"/>
      <c r="Q36" s="279">
        <v>4</v>
      </c>
      <c r="R36" s="193"/>
      <c r="S36" s="193"/>
      <c r="T36" s="193"/>
      <c r="U36" s="193"/>
      <c r="V36" s="477" t="s">
        <v>331</v>
      </c>
      <c r="W36" s="478" t="s">
        <v>339</v>
      </c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  <c r="IS36" s="194"/>
    </row>
    <row r="37" spans="1:253" ht="18.75" thickBot="1">
      <c r="A37" s="195" t="s">
        <v>264</v>
      </c>
      <c r="B37" s="280" t="s">
        <v>278</v>
      </c>
      <c r="C37" s="201">
        <v>2</v>
      </c>
      <c r="D37" s="202"/>
      <c r="E37" s="202"/>
      <c r="F37" s="246"/>
      <c r="G37" s="274">
        <v>5.5</v>
      </c>
      <c r="H37" s="201">
        <v>165</v>
      </c>
      <c r="I37" s="202">
        <v>72</v>
      </c>
      <c r="J37" s="202">
        <v>18</v>
      </c>
      <c r="K37" s="202">
        <v>18</v>
      </c>
      <c r="L37" s="202"/>
      <c r="M37" s="202">
        <v>93</v>
      </c>
      <c r="N37" s="275"/>
      <c r="O37" s="276">
        <v>4</v>
      </c>
      <c r="P37" s="242"/>
      <c r="Q37" s="279">
        <v>4</v>
      </c>
      <c r="R37" s="193"/>
      <c r="S37" s="193"/>
      <c r="T37" s="193"/>
      <c r="U37" s="193"/>
      <c r="V37" s="477" t="s">
        <v>331</v>
      </c>
      <c r="W37" s="478" t="s">
        <v>339</v>
      </c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4"/>
      <c r="GQ37" s="194"/>
      <c r="GR37" s="194"/>
      <c r="GS37" s="194"/>
      <c r="GT37" s="194"/>
      <c r="GU37" s="194"/>
      <c r="GV37" s="194"/>
      <c r="GW37" s="194"/>
      <c r="GX37" s="194"/>
      <c r="GY37" s="194"/>
      <c r="GZ37" s="194"/>
      <c r="HA37" s="194"/>
      <c r="HB37" s="194"/>
      <c r="HC37" s="194"/>
      <c r="HD37" s="194"/>
      <c r="HE37" s="194"/>
      <c r="HF37" s="194"/>
      <c r="HG37" s="194"/>
      <c r="HH37" s="194"/>
      <c r="HI37" s="194"/>
      <c r="HJ37" s="194"/>
      <c r="HK37" s="194"/>
      <c r="HL37" s="194"/>
      <c r="HM37" s="194"/>
      <c r="HN37" s="194"/>
      <c r="HO37" s="194"/>
      <c r="HP37" s="194"/>
      <c r="HQ37" s="194"/>
      <c r="HR37" s="194"/>
      <c r="HS37" s="194"/>
      <c r="HT37" s="194"/>
      <c r="HU37" s="194"/>
      <c r="HV37" s="194"/>
      <c r="HW37" s="194"/>
      <c r="HX37" s="194"/>
      <c r="HY37" s="194"/>
      <c r="HZ37" s="194"/>
      <c r="IA37" s="194"/>
      <c r="IB37" s="194"/>
      <c r="IC37" s="194"/>
      <c r="ID37" s="194"/>
      <c r="IE37" s="194"/>
      <c r="IF37" s="194"/>
      <c r="IG37" s="194"/>
      <c r="IH37" s="194"/>
      <c r="II37" s="194"/>
      <c r="IJ37" s="194"/>
      <c r="IK37" s="194"/>
      <c r="IL37" s="194"/>
      <c r="IM37" s="194"/>
      <c r="IN37" s="194"/>
      <c r="IO37" s="194"/>
      <c r="IP37" s="194"/>
      <c r="IQ37" s="194"/>
      <c r="IR37" s="194"/>
      <c r="IS37" s="194"/>
    </row>
    <row r="38" spans="2:253" ht="18.75" customHeight="1" thickBot="1">
      <c r="B38" s="488" t="s">
        <v>252</v>
      </c>
      <c r="C38" s="203">
        <v>2</v>
      </c>
      <c r="D38" s="202"/>
      <c r="E38" s="202"/>
      <c r="F38" s="239"/>
      <c r="G38" s="286">
        <v>5.5</v>
      </c>
      <c r="H38" s="213">
        <v>165</v>
      </c>
      <c r="I38" s="202">
        <v>72</v>
      </c>
      <c r="J38" s="202">
        <v>18</v>
      </c>
      <c r="K38" s="202"/>
      <c r="L38" s="202">
        <v>18</v>
      </c>
      <c r="M38" s="202">
        <v>93</v>
      </c>
      <c r="N38" s="215"/>
      <c r="O38" s="216">
        <v>4</v>
      </c>
      <c r="P38" s="246"/>
      <c r="Q38" s="247">
        <v>4</v>
      </c>
      <c r="R38" s="228"/>
      <c r="S38" s="228"/>
      <c r="T38" s="228"/>
      <c r="U38" s="228"/>
      <c r="V38" s="477"/>
      <c r="W38" s="478" t="s">
        <v>341</v>
      </c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4"/>
      <c r="GN38" s="194"/>
      <c r="GO38" s="194"/>
      <c r="GP38" s="194"/>
      <c r="GQ38" s="194"/>
      <c r="GR38" s="194"/>
      <c r="GS38" s="194"/>
      <c r="GT38" s="194"/>
      <c r="GU38" s="194"/>
      <c r="GV38" s="194"/>
      <c r="GW38" s="194"/>
      <c r="GX38" s="194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Q38" s="194"/>
      <c r="HR38" s="194"/>
      <c r="HS38" s="194"/>
      <c r="HT38" s="194"/>
      <c r="HU38" s="194"/>
      <c r="HV38" s="194"/>
      <c r="HW38" s="194"/>
      <c r="HX38" s="194"/>
      <c r="HY38" s="194"/>
      <c r="HZ38" s="194"/>
      <c r="IA38" s="194"/>
      <c r="IB38" s="194"/>
      <c r="IC38" s="194"/>
      <c r="ID38" s="194"/>
      <c r="IE38" s="194"/>
      <c r="IF38" s="194"/>
      <c r="IG38" s="194"/>
      <c r="IH38" s="194"/>
      <c r="II38" s="194"/>
      <c r="IJ38" s="194"/>
      <c r="IK38" s="194"/>
      <c r="IL38" s="194"/>
      <c r="IM38" s="194"/>
      <c r="IN38" s="194"/>
      <c r="IO38" s="194"/>
      <c r="IP38" s="194"/>
      <c r="IQ38" s="194"/>
      <c r="IR38" s="194"/>
      <c r="IS38" s="194"/>
    </row>
    <row r="39" spans="1:253" ht="18">
      <c r="A39" s="195" t="s">
        <v>259</v>
      </c>
      <c r="B39" s="283" t="s">
        <v>279</v>
      </c>
      <c r="C39" s="190">
        <v>2</v>
      </c>
      <c r="D39" s="191"/>
      <c r="E39" s="191"/>
      <c r="F39" s="262"/>
      <c r="G39" s="274">
        <v>5.5</v>
      </c>
      <c r="H39" s="219">
        <v>165</v>
      </c>
      <c r="I39" s="198">
        <v>72</v>
      </c>
      <c r="J39" s="202">
        <v>18</v>
      </c>
      <c r="K39" s="202">
        <v>18</v>
      </c>
      <c r="L39" s="202"/>
      <c r="M39" s="198">
        <v>93</v>
      </c>
      <c r="N39" s="223"/>
      <c r="O39" s="282">
        <v>4</v>
      </c>
      <c r="P39" s="246"/>
      <c r="Q39" s="247">
        <v>4</v>
      </c>
      <c r="R39" s="228"/>
      <c r="S39" s="228"/>
      <c r="T39" s="228"/>
      <c r="U39" s="228"/>
      <c r="V39" s="477" t="s">
        <v>331</v>
      </c>
      <c r="W39" s="478" t="s">
        <v>341</v>
      </c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194"/>
      <c r="GE39" s="194"/>
      <c r="GF39" s="194"/>
      <c r="GG39" s="194"/>
      <c r="GH39" s="194"/>
      <c r="GI39" s="194"/>
      <c r="GJ39" s="194"/>
      <c r="GK39" s="194"/>
      <c r="GL39" s="194"/>
      <c r="GM39" s="194"/>
      <c r="GN39" s="194"/>
      <c r="GO39" s="194"/>
      <c r="GP39" s="194"/>
      <c r="GQ39" s="194"/>
      <c r="GR39" s="194"/>
      <c r="GS39" s="194"/>
      <c r="GT39" s="194"/>
      <c r="GU39" s="194"/>
      <c r="GV39" s="194"/>
      <c r="GW39" s="194"/>
      <c r="GX39" s="194"/>
      <c r="GY39" s="194"/>
      <c r="GZ39" s="194"/>
      <c r="HA39" s="194"/>
      <c r="HB39" s="194"/>
      <c r="HC39" s="194"/>
      <c r="HD39" s="194"/>
      <c r="HE39" s="194"/>
      <c r="HF39" s="194"/>
      <c r="HG39" s="194"/>
      <c r="HH39" s="194"/>
      <c r="HI39" s="194"/>
      <c r="HJ39" s="194"/>
      <c r="HK39" s="194"/>
      <c r="HL39" s="194"/>
      <c r="HM39" s="194"/>
      <c r="HN39" s="194"/>
      <c r="HO39" s="194"/>
      <c r="HP39" s="194"/>
      <c r="HQ39" s="194"/>
      <c r="HR39" s="194"/>
      <c r="HS39" s="194"/>
      <c r="HT39" s="194"/>
      <c r="HU39" s="194"/>
      <c r="HV39" s="194"/>
      <c r="HW39" s="194"/>
      <c r="HX39" s="194"/>
      <c r="HY39" s="194"/>
      <c r="HZ39" s="194"/>
      <c r="IA39" s="194"/>
      <c r="IB39" s="194"/>
      <c r="IC39" s="194"/>
      <c r="ID39" s="194"/>
      <c r="IE39" s="194"/>
      <c r="IF39" s="194"/>
      <c r="IG39" s="194"/>
      <c r="IH39" s="194"/>
      <c r="II39" s="194"/>
      <c r="IJ39" s="194"/>
      <c r="IK39" s="194"/>
      <c r="IL39" s="194"/>
      <c r="IM39" s="194"/>
      <c r="IN39" s="194"/>
      <c r="IO39" s="194"/>
      <c r="IP39" s="194"/>
      <c r="IQ39" s="194"/>
      <c r="IR39" s="194"/>
      <c r="IS39" s="194"/>
    </row>
    <row r="40" spans="1:253" ht="18">
      <c r="A40" s="195" t="s">
        <v>260</v>
      </c>
      <c r="B40" s="283" t="s">
        <v>280</v>
      </c>
      <c r="C40" s="197">
        <v>2</v>
      </c>
      <c r="D40" s="198"/>
      <c r="E40" s="198"/>
      <c r="F40" s="236"/>
      <c r="G40" s="274">
        <v>5.5</v>
      </c>
      <c r="H40" s="219">
        <v>165</v>
      </c>
      <c r="I40" s="198">
        <v>72</v>
      </c>
      <c r="J40" s="202">
        <v>18</v>
      </c>
      <c r="K40" s="202">
        <v>18</v>
      </c>
      <c r="L40" s="202"/>
      <c r="M40" s="198">
        <v>93</v>
      </c>
      <c r="N40" s="223"/>
      <c r="O40" s="282">
        <v>4</v>
      </c>
      <c r="P40" s="246"/>
      <c r="Q40" s="247">
        <v>4</v>
      </c>
      <c r="R40" s="228"/>
      <c r="S40" s="228"/>
      <c r="T40" s="228"/>
      <c r="U40" s="228"/>
      <c r="V40" s="477" t="s">
        <v>331</v>
      </c>
      <c r="W40" s="478" t="s">
        <v>341</v>
      </c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4"/>
      <c r="FO40" s="194"/>
      <c r="FP40" s="194"/>
      <c r="FQ40" s="194"/>
      <c r="FR40" s="194"/>
      <c r="FS40" s="194"/>
      <c r="FT40" s="194"/>
      <c r="FU40" s="194"/>
      <c r="FV40" s="194"/>
      <c r="FW40" s="194"/>
      <c r="FX40" s="194"/>
      <c r="FY40" s="194"/>
      <c r="FZ40" s="194"/>
      <c r="GA40" s="194"/>
      <c r="GB40" s="194"/>
      <c r="GC40" s="194"/>
      <c r="GD40" s="194"/>
      <c r="GE40" s="194"/>
      <c r="GF40" s="194"/>
      <c r="GG40" s="194"/>
      <c r="GH40" s="194"/>
      <c r="GI40" s="194"/>
      <c r="GJ40" s="194"/>
      <c r="GK40" s="194"/>
      <c r="GL40" s="194"/>
      <c r="GM40" s="194"/>
      <c r="GN40" s="194"/>
      <c r="GO40" s="194"/>
      <c r="GP40" s="194"/>
      <c r="GQ40" s="194"/>
      <c r="GR40" s="194"/>
      <c r="GS40" s="194"/>
      <c r="GT40" s="194"/>
      <c r="GU40" s="194"/>
      <c r="GV40" s="194"/>
      <c r="GW40" s="194"/>
      <c r="GX40" s="194"/>
      <c r="GY40" s="194"/>
      <c r="GZ40" s="194"/>
      <c r="HA40" s="194"/>
      <c r="HB40" s="194"/>
      <c r="HC40" s="194"/>
      <c r="HD40" s="194"/>
      <c r="HE40" s="194"/>
      <c r="HF40" s="194"/>
      <c r="HG40" s="194"/>
      <c r="HH40" s="194"/>
      <c r="HI40" s="194"/>
      <c r="HJ40" s="194"/>
      <c r="HK40" s="194"/>
      <c r="HL40" s="194"/>
      <c r="HM40" s="194"/>
      <c r="HN40" s="194"/>
      <c r="HO40" s="194"/>
      <c r="HP40" s="194"/>
      <c r="HQ40" s="194"/>
      <c r="HR40" s="194"/>
      <c r="HS40" s="194"/>
      <c r="HT40" s="194"/>
      <c r="HU40" s="194"/>
      <c r="HV40" s="194"/>
      <c r="HW40" s="194"/>
      <c r="HX40" s="194"/>
      <c r="HY40" s="194"/>
      <c r="HZ40" s="194"/>
      <c r="IA40" s="194"/>
      <c r="IB40" s="194"/>
      <c r="IC40" s="194"/>
      <c r="ID40" s="194"/>
      <c r="IE40" s="194"/>
      <c r="IF40" s="194"/>
      <c r="IG40" s="194"/>
      <c r="IH40" s="194"/>
      <c r="II40" s="194"/>
      <c r="IJ40" s="194"/>
      <c r="IK40" s="194"/>
      <c r="IL40" s="194"/>
      <c r="IM40" s="194"/>
      <c r="IN40" s="194"/>
      <c r="IO40" s="194"/>
      <c r="IP40" s="194"/>
      <c r="IQ40" s="194"/>
      <c r="IR40" s="194"/>
      <c r="IS40" s="194"/>
    </row>
    <row r="41" spans="1:253" ht="18">
      <c r="A41" s="195" t="s">
        <v>261</v>
      </c>
      <c r="B41" s="147" t="s">
        <v>281</v>
      </c>
      <c r="C41" s="219">
        <v>2</v>
      </c>
      <c r="D41" s="198"/>
      <c r="E41" s="198"/>
      <c r="F41" s="258"/>
      <c r="G41" s="274">
        <v>5.5</v>
      </c>
      <c r="H41" s="219">
        <v>165</v>
      </c>
      <c r="I41" s="198">
        <v>72</v>
      </c>
      <c r="J41" s="202">
        <v>18</v>
      </c>
      <c r="K41" s="202">
        <v>18</v>
      </c>
      <c r="L41" s="198"/>
      <c r="M41" s="198">
        <v>93</v>
      </c>
      <c r="N41" s="285"/>
      <c r="O41" s="235">
        <v>4</v>
      </c>
      <c r="P41" s="258"/>
      <c r="Q41" s="247">
        <v>4</v>
      </c>
      <c r="R41" s="193"/>
      <c r="S41" s="193"/>
      <c r="T41" s="193"/>
      <c r="U41" s="193"/>
      <c r="V41" s="477" t="s">
        <v>331</v>
      </c>
      <c r="W41" s="478" t="s">
        <v>341</v>
      </c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P41" s="194"/>
      <c r="FQ41" s="194"/>
      <c r="FR41" s="194"/>
      <c r="FS41" s="194"/>
      <c r="FT41" s="194"/>
      <c r="FU41" s="194"/>
      <c r="FV41" s="194"/>
      <c r="FW41" s="194"/>
      <c r="FX41" s="194"/>
      <c r="FY41" s="194"/>
      <c r="FZ41" s="194"/>
      <c r="GA41" s="194"/>
      <c r="GB41" s="194"/>
      <c r="GC41" s="194"/>
      <c r="GD41" s="194"/>
      <c r="GE41" s="194"/>
      <c r="GF41" s="194"/>
      <c r="GG41" s="194"/>
      <c r="GH41" s="194"/>
      <c r="GI41" s="194"/>
      <c r="GJ41" s="194"/>
      <c r="GK41" s="194"/>
      <c r="GL41" s="194"/>
      <c r="GM41" s="194"/>
      <c r="GN41" s="194"/>
      <c r="GO41" s="194"/>
      <c r="GP41" s="194"/>
      <c r="GQ41" s="194"/>
      <c r="GR41" s="194"/>
      <c r="GS41" s="194"/>
      <c r="GT41" s="194"/>
      <c r="GU41" s="194"/>
      <c r="GV41" s="194"/>
      <c r="GW41" s="194"/>
      <c r="GX41" s="194"/>
      <c r="GY41" s="194"/>
      <c r="GZ41" s="194"/>
      <c r="HA41" s="194"/>
      <c r="HB41" s="194"/>
      <c r="HC41" s="194"/>
      <c r="HD41" s="194"/>
      <c r="HE41" s="194"/>
      <c r="HF41" s="194"/>
      <c r="HG41" s="194"/>
      <c r="HH41" s="194"/>
      <c r="HI41" s="194"/>
      <c r="HJ41" s="194"/>
      <c r="HK41" s="194"/>
      <c r="HL41" s="194"/>
      <c r="HM41" s="194"/>
      <c r="HN41" s="194"/>
      <c r="HO41" s="194"/>
      <c r="HP41" s="194"/>
      <c r="HQ41" s="194"/>
      <c r="HR41" s="194"/>
      <c r="HS41" s="194"/>
      <c r="HT41" s="194"/>
      <c r="HU41" s="194"/>
      <c r="HV41" s="194"/>
      <c r="HW41" s="194"/>
      <c r="HX41" s="194"/>
      <c r="HY41" s="194"/>
      <c r="HZ41" s="194"/>
      <c r="IA41" s="194"/>
      <c r="IB41" s="194"/>
      <c r="IC41" s="194"/>
      <c r="ID41" s="194"/>
      <c r="IE41" s="194"/>
      <c r="IF41" s="194"/>
      <c r="IG41" s="194"/>
      <c r="IH41" s="194"/>
      <c r="II41" s="194"/>
      <c r="IJ41" s="194"/>
      <c r="IK41" s="194"/>
      <c r="IL41" s="194"/>
      <c r="IM41" s="194"/>
      <c r="IN41" s="194"/>
      <c r="IO41" s="194"/>
      <c r="IP41" s="194"/>
      <c r="IQ41" s="194"/>
      <c r="IR41" s="194"/>
      <c r="IS41" s="194"/>
    </row>
    <row r="42" spans="1:253" ht="18">
      <c r="A42" s="195"/>
      <c r="B42" s="469" t="s">
        <v>330</v>
      </c>
      <c r="C42" s="470"/>
      <c r="D42" s="470"/>
      <c r="E42" s="470"/>
      <c r="F42" s="357"/>
      <c r="G42" s="471"/>
      <c r="H42" s="472"/>
      <c r="I42" s="472"/>
      <c r="J42" s="470"/>
      <c r="K42" s="470"/>
      <c r="L42" s="470"/>
      <c r="M42" s="470"/>
      <c r="N42" s="473"/>
      <c r="O42" s="474"/>
      <c r="P42" s="475"/>
      <c r="Q42" s="474" t="s">
        <v>43</v>
      </c>
      <c r="R42" s="228"/>
      <c r="S42" s="228"/>
      <c r="T42" s="228"/>
      <c r="U42" s="228"/>
      <c r="V42" s="477" t="s">
        <v>333</v>
      </c>
      <c r="W42" s="478" t="s">
        <v>337</v>
      </c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  <c r="FV42" s="194"/>
      <c r="FW42" s="194"/>
      <c r="FX42" s="194"/>
      <c r="FY42" s="194"/>
      <c r="FZ42" s="194"/>
      <c r="GA42" s="194"/>
      <c r="GB42" s="194"/>
      <c r="GC42" s="194"/>
      <c r="GD42" s="194"/>
      <c r="GE42" s="194"/>
      <c r="GF42" s="194"/>
      <c r="GG42" s="194"/>
      <c r="GH42" s="194"/>
      <c r="GI42" s="194"/>
      <c r="GJ42" s="194"/>
      <c r="GK42" s="194"/>
      <c r="GL42" s="194"/>
      <c r="GM42" s="194"/>
      <c r="GN42" s="194"/>
      <c r="GO42" s="194"/>
      <c r="GP42" s="194"/>
      <c r="GQ42" s="194"/>
      <c r="GR42" s="194"/>
      <c r="GS42" s="194"/>
      <c r="GT42" s="194"/>
      <c r="GU42" s="194"/>
      <c r="GV42" s="194"/>
      <c r="GW42" s="194"/>
      <c r="GX42" s="194"/>
      <c r="GY42" s="194"/>
      <c r="GZ42" s="194"/>
      <c r="HA42" s="194"/>
      <c r="HB42" s="194"/>
      <c r="HC42" s="194"/>
      <c r="HD42" s="194"/>
      <c r="HE42" s="194"/>
      <c r="HF42" s="194"/>
      <c r="HG42" s="194"/>
      <c r="HH42" s="194"/>
      <c r="HI42" s="194"/>
      <c r="HJ42" s="194"/>
      <c r="HK42" s="194"/>
      <c r="HL42" s="194"/>
      <c r="HM42" s="194"/>
      <c r="HN42" s="194"/>
      <c r="HO42" s="194"/>
      <c r="HP42" s="194"/>
      <c r="HQ42" s="194"/>
      <c r="HR42" s="194"/>
      <c r="HS42" s="194"/>
      <c r="HT42" s="194"/>
      <c r="HU42" s="194"/>
      <c r="HV42" s="194"/>
      <c r="HW42" s="194"/>
      <c r="HX42" s="194"/>
      <c r="HY42" s="194"/>
      <c r="HZ42" s="194"/>
      <c r="IA42" s="194"/>
      <c r="IB42" s="194"/>
      <c r="IC42" s="194"/>
      <c r="ID42" s="194"/>
      <c r="IE42" s="194"/>
      <c r="IF42" s="194"/>
      <c r="IG42" s="194"/>
      <c r="IH42" s="194"/>
      <c r="II42" s="194"/>
      <c r="IJ42" s="194"/>
      <c r="IK42" s="194"/>
      <c r="IL42" s="194"/>
      <c r="IM42" s="194"/>
      <c r="IN42" s="194"/>
      <c r="IO42" s="194"/>
      <c r="IP42" s="194"/>
      <c r="IQ42" s="194"/>
      <c r="IR42" s="194"/>
      <c r="IS42" s="194"/>
    </row>
    <row r="45" spans="1:17" ht="15.75">
      <c r="A45" s="325"/>
      <c r="B45" s="325" t="s">
        <v>302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</row>
    <row r="46" spans="1:23" ht="18">
      <c r="A46" s="230" t="s">
        <v>175</v>
      </c>
      <c r="B46" s="326" t="s">
        <v>23</v>
      </c>
      <c r="C46" s="198"/>
      <c r="D46" s="198">
        <v>2</v>
      </c>
      <c r="E46" s="198"/>
      <c r="F46" s="209"/>
      <c r="G46" s="327">
        <v>1</v>
      </c>
      <c r="H46" s="198">
        <v>30</v>
      </c>
      <c r="I46" s="198">
        <v>18</v>
      </c>
      <c r="J46" s="198"/>
      <c r="K46" s="198"/>
      <c r="L46" s="198">
        <v>9</v>
      </c>
      <c r="M46" s="198">
        <v>12</v>
      </c>
      <c r="N46" s="198"/>
      <c r="O46" s="209">
        <v>1</v>
      </c>
      <c r="P46" s="209"/>
      <c r="Q46" s="209">
        <v>1</v>
      </c>
      <c r="U46" s="13" t="s">
        <v>308</v>
      </c>
      <c r="V46" s="477" t="s">
        <v>319</v>
      </c>
      <c r="W46" s="478" t="s">
        <v>334</v>
      </c>
    </row>
    <row r="47" spans="1:23" ht="18">
      <c r="A47" s="211" t="s">
        <v>169</v>
      </c>
      <c r="B47" s="218" t="s">
        <v>270</v>
      </c>
      <c r="C47" s="224">
        <v>2</v>
      </c>
      <c r="D47" s="222"/>
      <c r="E47" s="222"/>
      <c r="F47" s="225"/>
      <c r="G47" s="226">
        <v>5.5</v>
      </c>
      <c r="H47" s="213">
        <v>165</v>
      </c>
      <c r="I47" s="222">
        <v>54</v>
      </c>
      <c r="J47" s="222">
        <v>18</v>
      </c>
      <c r="K47" s="222">
        <v>9</v>
      </c>
      <c r="L47" s="222"/>
      <c r="M47" s="222">
        <v>111</v>
      </c>
      <c r="N47" s="215"/>
      <c r="O47" s="216">
        <v>3</v>
      </c>
      <c r="P47" s="217"/>
      <c r="Q47" s="208">
        <v>3</v>
      </c>
      <c r="U47" s="335" t="s">
        <v>359</v>
      </c>
      <c r="V47" s="477" t="s">
        <v>331</v>
      </c>
      <c r="W47" s="478" t="s">
        <v>335</v>
      </c>
    </row>
    <row r="48" spans="1:23" ht="31.5">
      <c r="A48" s="211" t="s">
        <v>177</v>
      </c>
      <c r="B48" s="218" t="s">
        <v>271</v>
      </c>
      <c r="C48" s="224"/>
      <c r="D48" s="222"/>
      <c r="E48" s="222">
        <v>2</v>
      </c>
      <c r="F48" s="225"/>
      <c r="G48" s="221">
        <v>1</v>
      </c>
      <c r="H48" s="213">
        <v>30</v>
      </c>
      <c r="I48" s="222">
        <v>18</v>
      </c>
      <c r="J48" s="222"/>
      <c r="K48" s="222"/>
      <c r="L48" s="222">
        <v>9</v>
      </c>
      <c r="M48" s="222">
        <v>12</v>
      </c>
      <c r="N48" s="223"/>
      <c r="O48" s="208">
        <v>1</v>
      </c>
      <c r="P48" s="217"/>
      <c r="Q48" s="208">
        <v>1</v>
      </c>
      <c r="U48" s="13" t="s">
        <v>310</v>
      </c>
      <c r="V48" s="477" t="s">
        <v>331</v>
      </c>
      <c r="W48" s="478" t="s">
        <v>335</v>
      </c>
    </row>
    <row r="49" spans="2:23" ht="18" customHeight="1">
      <c r="B49" s="485" t="s">
        <v>205</v>
      </c>
      <c r="C49" s="245"/>
      <c r="D49" s="202">
        <v>2</v>
      </c>
      <c r="E49" s="202"/>
      <c r="F49" s="205"/>
      <c r="G49" s="212">
        <v>3</v>
      </c>
      <c r="H49" s="201">
        <v>90</v>
      </c>
      <c r="I49" s="202">
        <v>36</v>
      </c>
      <c r="J49" s="202">
        <v>9</v>
      </c>
      <c r="K49" s="202"/>
      <c r="L49" s="202">
        <v>9</v>
      </c>
      <c r="M49" s="202">
        <v>54</v>
      </c>
      <c r="N49" s="203"/>
      <c r="O49" s="202">
        <v>2</v>
      </c>
      <c r="P49" s="246"/>
      <c r="Q49" s="247">
        <v>2</v>
      </c>
      <c r="U49" s="13" t="s">
        <v>308</v>
      </c>
      <c r="V49" s="477"/>
      <c r="W49" s="478" t="s">
        <v>340</v>
      </c>
    </row>
    <row r="50" spans="2:23" ht="18.75" customHeight="1" thickBot="1">
      <c r="B50" s="486" t="s">
        <v>206</v>
      </c>
      <c r="C50" s="248"/>
      <c r="D50" s="222">
        <v>2</v>
      </c>
      <c r="E50" s="222"/>
      <c r="F50" s="225"/>
      <c r="G50" s="249">
        <v>3</v>
      </c>
      <c r="H50" s="203">
        <v>90</v>
      </c>
      <c r="I50" s="222">
        <v>36</v>
      </c>
      <c r="J50" s="222">
        <v>9</v>
      </c>
      <c r="K50" s="222"/>
      <c r="L50" s="222">
        <v>9</v>
      </c>
      <c r="M50" s="250">
        <v>54</v>
      </c>
      <c r="N50" s="251"/>
      <c r="O50" s="206">
        <v>2</v>
      </c>
      <c r="P50" s="242"/>
      <c r="Q50" s="252">
        <v>2</v>
      </c>
      <c r="U50" s="13" t="s">
        <v>308</v>
      </c>
      <c r="V50" s="477"/>
      <c r="W50" s="478" t="s">
        <v>340</v>
      </c>
    </row>
    <row r="51" spans="1:23" ht="18.75">
      <c r="A51" s="195" t="s">
        <v>199</v>
      </c>
      <c r="B51" s="145" t="s">
        <v>272</v>
      </c>
      <c r="C51" s="190"/>
      <c r="D51" s="191">
        <v>2</v>
      </c>
      <c r="E51" s="191"/>
      <c r="F51" s="192"/>
      <c r="G51" s="254">
        <v>3</v>
      </c>
      <c r="H51" s="219">
        <v>90</v>
      </c>
      <c r="I51" s="198">
        <v>36</v>
      </c>
      <c r="J51" s="222">
        <v>9</v>
      </c>
      <c r="K51" s="222"/>
      <c r="L51" s="222">
        <v>9</v>
      </c>
      <c r="M51" s="198">
        <v>54</v>
      </c>
      <c r="N51" s="203"/>
      <c r="O51" s="202">
        <v>2</v>
      </c>
      <c r="P51" s="246"/>
      <c r="Q51" s="259">
        <v>2</v>
      </c>
      <c r="U51" s="13" t="s">
        <v>308</v>
      </c>
      <c r="V51" s="255" t="s">
        <v>331</v>
      </c>
      <c r="W51" s="255" t="s">
        <v>340</v>
      </c>
    </row>
    <row r="52" spans="1:23" ht="18.75">
      <c r="A52" s="232" t="s">
        <v>200</v>
      </c>
      <c r="B52" s="493" t="s">
        <v>365</v>
      </c>
      <c r="C52" s="234"/>
      <c r="D52" s="222">
        <v>2</v>
      </c>
      <c r="E52" s="222"/>
      <c r="F52" s="225"/>
      <c r="G52" s="226">
        <v>3</v>
      </c>
      <c r="H52" s="219">
        <v>90</v>
      </c>
      <c r="I52" s="222">
        <v>36</v>
      </c>
      <c r="J52" s="222">
        <v>9</v>
      </c>
      <c r="K52" s="222"/>
      <c r="L52" s="222">
        <v>9</v>
      </c>
      <c r="M52" s="250">
        <v>54</v>
      </c>
      <c r="N52" s="257"/>
      <c r="O52" s="208">
        <v>2</v>
      </c>
      <c r="P52" s="258"/>
      <c r="Q52" s="259">
        <v>2</v>
      </c>
      <c r="U52" s="13" t="s">
        <v>308</v>
      </c>
      <c r="V52" s="255" t="s">
        <v>319</v>
      </c>
      <c r="W52" s="255" t="s">
        <v>340</v>
      </c>
    </row>
    <row r="53" spans="1:23" ht="18.75">
      <c r="A53" s="232" t="s">
        <v>201</v>
      </c>
      <c r="B53" s="146" t="s">
        <v>273</v>
      </c>
      <c r="C53" s="197"/>
      <c r="D53" s="198">
        <v>2</v>
      </c>
      <c r="E53" s="198"/>
      <c r="F53" s="210"/>
      <c r="G53" s="226">
        <v>3</v>
      </c>
      <c r="H53" s="219">
        <v>90</v>
      </c>
      <c r="I53" s="198">
        <v>36</v>
      </c>
      <c r="J53" s="222">
        <v>9</v>
      </c>
      <c r="K53" s="222"/>
      <c r="L53" s="222">
        <v>9</v>
      </c>
      <c r="M53" s="198">
        <v>54</v>
      </c>
      <c r="N53" s="197"/>
      <c r="O53" s="198">
        <v>2</v>
      </c>
      <c r="P53" s="246"/>
      <c r="Q53" s="259">
        <v>2</v>
      </c>
      <c r="U53" s="13" t="s">
        <v>308</v>
      </c>
      <c r="V53" s="477" t="s">
        <v>331</v>
      </c>
      <c r="W53" s="255" t="s">
        <v>340</v>
      </c>
    </row>
    <row r="54" spans="1:23" ht="18.75">
      <c r="A54" s="232" t="s">
        <v>207</v>
      </c>
      <c r="B54" s="260" t="s">
        <v>167</v>
      </c>
      <c r="C54" s="234"/>
      <c r="D54" s="222">
        <v>2</v>
      </c>
      <c r="E54" s="222"/>
      <c r="F54" s="225"/>
      <c r="G54" s="226">
        <v>3</v>
      </c>
      <c r="H54" s="219">
        <v>90</v>
      </c>
      <c r="I54" s="222">
        <v>36</v>
      </c>
      <c r="J54" s="222">
        <v>9</v>
      </c>
      <c r="K54" s="222"/>
      <c r="L54" s="222">
        <v>9</v>
      </c>
      <c r="M54" s="250">
        <v>54</v>
      </c>
      <c r="N54" s="257"/>
      <c r="O54" s="208">
        <v>2</v>
      </c>
      <c r="P54" s="246"/>
      <c r="Q54" s="259">
        <v>2</v>
      </c>
      <c r="U54" s="13" t="s">
        <v>308</v>
      </c>
      <c r="V54" s="477" t="s">
        <v>338</v>
      </c>
      <c r="W54" s="255" t="s">
        <v>340</v>
      </c>
    </row>
    <row r="55" spans="1:23" ht="18">
      <c r="A55" s="232"/>
      <c r="B55" s="261"/>
      <c r="C55" s="234"/>
      <c r="D55" s="222"/>
      <c r="E55" s="222"/>
      <c r="F55" s="225"/>
      <c r="G55" s="226"/>
      <c r="H55" s="219"/>
      <c r="I55" s="222"/>
      <c r="J55" s="222"/>
      <c r="K55" s="222"/>
      <c r="L55" s="222"/>
      <c r="M55" s="250"/>
      <c r="N55" s="257"/>
      <c r="O55" s="208"/>
      <c r="P55" s="246"/>
      <c r="Q55" s="253"/>
      <c r="V55" s="477"/>
      <c r="W55" s="478"/>
    </row>
    <row r="56" spans="2:23" ht="18" customHeight="1">
      <c r="B56" s="487" t="s">
        <v>219</v>
      </c>
      <c r="C56" s="201">
        <v>2</v>
      </c>
      <c r="D56" s="202"/>
      <c r="E56" s="202"/>
      <c r="F56" s="239"/>
      <c r="G56" s="274">
        <v>5.5</v>
      </c>
      <c r="H56" s="213">
        <v>165</v>
      </c>
      <c r="I56" s="202">
        <v>72</v>
      </c>
      <c r="J56" s="202">
        <v>18</v>
      </c>
      <c r="K56" s="202"/>
      <c r="L56" s="202">
        <v>18</v>
      </c>
      <c r="M56" s="202">
        <v>93</v>
      </c>
      <c r="N56" s="215"/>
      <c r="O56" s="216">
        <v>4</v>
      </c>
      <c r="P56" s="246"/>
      <c r="Q56" s="247">
        <v>4</v>
      </c>
      <c r="U56" s="335" t="s">
        <v>359</v>
      </c>
      <c r="V56" s="477"/>
      <c r="W56" s="478" t="s">
        <v>339</v>
      </c>
    </row>
    <row r="57" spans="2:23" ht="18" customHeight="1">
      <c r="B57" s="487" t="s">
        <v>220</v>
      </c>
      <c r="C57" s="201">
        <v>2</v>
      </c>
      <c r="D57" s="202"/>
      <c r="E57" s="202"/>
      <c r="F57" s="239"/>
      <c r="G57" s="274">
        <v>5.5</v>
      </c>
      <c r="H57" s="201">
        <v>165</v>
      </c>
      <c r="I57" s="202">
        <v>72</v>
      </c>
      <c r="J57" s="202">
        <v>18</v>
      </c>
      <c r="K57" s="202"/>
      <c r="L57" s="202">
        <v>18</v>
      </c>
      <c r="M57" s="202">
        <v>93</v>
      </c>
      <c r="N57" s="275"/>
      <c r="O57" s="276">
        <v>4</v>
      </c>
      <c r="P57" s="242"/>
      <c r="Q57" s="253">
        <v>4</v>
      </c>
      <c r="U57" s="335" t="s">
        <v>359</v>
      </c>
      <c r="V57" s="477"/>
      <c r="W57" s="478" t="s">
        <v>339</v>
      </c>
    </row>
    <row r="58" spans="1:23" ht="31.5">
      <c r="A58" s="195" t="s">
        <v>221</v>
      </c>
      <c r="B58" s="147" t="s">
        <v>274</v>
      </c>
      <c r="C58" s="201">
        <v>2</v>
      </c>
      <c r="D58" s="198"/>
      <c r="E58" s="198"/>
      <c r="F58" s="258"/>
      <c r="G58" s="274">
        <v>5.5</v>
      </c>
      <c r="H58" s="219">
        <v>165</v>
      </c>
      <c r="I58" s="198">
        <v>72</v>
      </c>
      <c r="J58" s="202">
        <v>18</v>
      </c>
      <c r="K58" s="202">
        <v>18</v>
      </c>
      <c r="L58" s="202"/>
      <c r="M58" s="198">
        <v>93</v>
      </c>
      <c r="N58" s="215"/>
      <c r="O58" s="277">
        <v>4</v>
      </c>
      <c r="P58" s="278"/>
      <c r="Q58" s="310">
        <v>4</v>
      </c>
      <c r="U58" s="335" t="s">
        <v>359</v>
      </c>
      <c r="V58" s="477" t="s">
        <v>331</v>
      </c>
      <c r="W58" s="478" t="s">
        <v>339</v>
      </c>
    </row>
    <row r="59" spans="1:23" ht="18">
      <c r="A59" s="195" t="s">
        <v>202</v>
      </c>
      <c r="B59" s="280" t="s">
        <v>275</v>
      </c>
      <c r="C59" s="213">
        <v>2</v>
      </c>
      <c r="D59" s="214"/>
      <c r="E59" s="214"/>
      <c r="F59" s="281"/>
      <c r="G59" s="274">
        <v>5.5</v>
      </c>
      <c r="H59" s="201">
        <v>165</v>
      </c>
      <c r="I59" s="202">
        <v>72</v>
      </c>
      <c r="J59" s="202">
        <v>18</v>
      </c>
      <c r="K59" s="202">
        <v>18</v>
      </c>
      <c r="L59" s="202"/>
      <c r="M59" s="202">
        <v>93</v>
      </c>
      <c r="N59" s="215"/>
      <c r="O59" s="277">
        <v>4</v>
      </c>
      <c r="P59" s="246"/>
      <c r="Q59" s="279">
        <v>4</v>
      </c>
      <c r="U59" s="335" t="s">
        <v>359</v>
      </c>
      <c r="V59" s="477" t="s">
        <v>331</v>
      </c>
      <c r="W59" s="478" t="s">
        <v>339</v>
      </c>
    </row>
    <row r="60" spans="1:23" ht="18">
      <c r="A60" s="195" t="s">
        <v>203</v>
      </c>
      <c r="B60" s="147" t="s">
        <v>276</v>
      </c>
      <c r="C60" s="219">
        <v>2</v>
      </c>
      <c r="D60" s="198"/>
      <c r="E60" s="198"/>
      <c r="F60" s="258"/>
      <c r="G60" s="274">
        <v>5.5</v>
      </c>
      <c r="H60" s="219">
        <v>165</v>
      </c>
      <c r="I60" s="198">
        <v>72</v>
      </c>
      <c r="J60" s="202">
        <v>18</v>
      </c>
      <c r="K60" s="202">
        <v>18</v>
      </c>
      <c r="L60" s="202"/>
      <c r="M60" s="198">
        <v>93</v>
      </c>
      <c r="N60" s="223"/>
      <c r="O60" s="282">
        <v>4</v>
      </c>
      <c r="P60" s="258"/>
      <c r="Q60" s="279">
        <v>4</v>
      </c>
      <c r="U60" s="335" t="s">
        <v>359</v>
      </c>
      <c r="V60" s="477" t="s">
        <v>331</v>
      </c>
      <c r="W60" s="478" t="s">
        <v>339</v>
      </c>
    </row>
    <row r="61" spans="1:23" ht="31.5">
      <c r="A61" s="195" t="s">
        <v>204</v>
      </c>
      <c r="B61" s="283" t="s">
        <v>299</v>
      </c>
      <c r="C61" s="197">
        <v>2</v>
      </c>
      <c r="D61" s="198"/>
      <c r="E61" s="198"/>
      <c r="F61" s="236"/>
      <c r="G61" s="274">
        <v>5.5</v>
      </c>
      <c r="H61" s="219">
        <v>165</v>
      </c>
      <c r="I61" s="198">
        <v>72</v>
      </c>
      <c r="J61" s="202">
        <v>18</v>
      </c>
      <c r="K61" s="202">
        <v>18</v>
      </c>
      <c r="L61" s="202"/>
      <c r="M61" s="198">
        <v>93</v>
      </c>
      <c r="N61" s="223"/>
      <c r="O61" s="282">
        <v>4</v>
      </c>
      <c r="P61" s="258"/>
      <c r="Q61" s="279">
        <v>4</v>
      </c>
      <c r="U61" s="335" t="s">
        <v>359</v>
      </c>
      <c r="V61" s="477" t="s">
        <v>331</v>
      </c>
      <c r="W61" s="478" t="s">
        <v>339</v>
      </c>
    </row>
    <row r="62" spans="1:23" ht="18">
      <c r="A62" s="195" t="s">
        <v>208</v>
      </c>
      <c r="B62" s="284" t="s">
        <v>277</v>
      </c>
      <c r="C62" s="219">
        <v>2</v>
      </c>
      <c r="D62" s="198"/>
      <c r="E62" s="198"/>
      <c r="F62" s="258"/>
      <c r="G62" s="274">
        <v>5.5</v>
      </c>
      <c r="H62" s="219">
        <v>165</v>
      </c>
      <c r="I62" s="198">
        <v>72</v>
      </c>
      <c r="J62" s="202">
        <v>18</v>
      </c>
      <c r="K62" s="202">
        <v>18</v>
      </c>
      <c r="L62" s="198"/>
      <c r="M62" s="198">
        <v>93</v>
      </c>
      <c r="N62" s="285"/>
      <c r="O62" s="235">
        <v>4</v>
      </c>
      <c r="P62" s="258"/>
      <c r="Q62" s="279">
        <v>4</v>
      </c>
      <c r="U62" s="335" t="s">
        <v>359</v>
      </c>
      <c r="V62" s="477" t="s">
        <v>331</v>
      </c>
      <c r="W62" s="478" t="s">
        <v>339</v>
      </c>
    </row>
    <row r="63" spans="1:23" ht="18.75" thickBot="1">
      <c r="A63" s="195" t="s">
        <v>264</v>
      </c>
      <c r="B63" s="280" t="s">
        <v>278</v>
      </c>
      <c r="C63" s="201">
        <v>2</v>
      </c>
      <c r="D63" s="202"/>
      <c r="E63" s="202"/>
      <c r="F63" s="246"/>
      <c r="G63" s="274">
        <v>5.5</v>
      </c>
      <c r="H63" s="201">
        <v>165</v>
      </c>
      <c r="I63" s="202">
        <v>72</v>
      </c>
      <c r="J63" s="202">
        <v>18</v>
      </c>
      <c r="K63" s="202">
        <v>18</v>
      </c>
      <c r="L63" s="202"/>
      <c r="M63" s="202">
        <v>93</v>
      </c>
      <c r="N63" s="275"/>
      <c r="O63" s="276">
        <v>4</v>
      </c>
      <c r="P63" s="242"/>
      <c r="Q63" s="279">
        <v>4</v>
      </c>
      <c r="U63" s="335" t="s">
        <v>359</v>
      </c>
      <c r="V63" s="477" t="s">
        <v>331</v>
      </c>
      <c r="W63" s="478" t="s">
        <v>339</v>
      </c>
    </row>
    <row r="64" spans="2:23" ht="18.75" customHeight="1" thickBot="1">
      <c r="B64" s="488" t="s">
        <v>252</v>
      </c>
      <c r="C64" s="203">
        <v>2</v>
      </c>
      <c r="D64" s="202"/>
      <c r="E64" s="202"/>
      <c r="F64" s="239"/>
      <c r="G64" s="286">
        <v>5.5</v>
      </c>
      <c r="H64" s="213">
        <v>165</v>
      </c>
      <c r="I64" s="202">
        <v>72</v>
      </c>
      <c r="J64" s="202">
        <v>18</v>
      </c>
      <c r="K64" s="202"/>
      <c r="L64" s="202">
        <v>18</v>
      </c>
      <c r="M64" s="202">
        <v>93</v>
      </c>
      <c r="N64" s="215"/>
      <c r="O64" s="216">
        <v>4</v>
      </c>
      <c r="P64" s="246"/>
      <c r="Q64" s="247">
        <v>4</v>
      </c>
      <c r="U64" s="335" t="s">
        <v>359</v>
      </c>
      <c r="V64" s="477"/>
      <c r="W64" s="478" t="s">
        <v>341</v>
      </c>
    </row>
    <row r="65" spans="1:23" ht="18">
      <c r="A65" s="195" t="s">
        <v>259</v>
      </c>
      <c r="B65" s="283" t="s">
        <v>279</v>
      </c>
      <c r="C65" s="190">
        <v>2</v>
      </c>
      <c r="D65" s="191"/>
      <c r="E65" s="191"/>
      <c r="F65" s="262"/>
      <c r="G65" s="274">
        <v>5.5</v>
      </c>
      <c r="H65" s="219">
        <v>165</v>
      </c>
      <c r="I65" s="198">
        <v>72</v>
      </c>
      <c r="J65" s="202">
        <v>18</v>
      </c>
      <c r="K65" s="202">
        <v>18</v>
      </c>
      <c r="L65" s="202"/>
      <c r="M65" s="198">
        <v>93</v>
      </c>
      <c r="N65" s="223"/>
      <c r="O65" s="282">
        <v>4</v>
      </c>
      <c r="P65" s="246"/>
      <c r="Q65" s="247">
        <v>4</v>
      </c>
      <c r="U65" s="335" t="s">
        <v>359</v>
      </c>
      <c r="V65" s="477" t="s">
        <v>331</v>
      </c>
      <c r="W65" s="478" t="s">
        <v>341</v>
      </c>
    </row>
    <row r="66" spans="1:23" ht="18">
      <c r="A66" s="195" t="s">
        <v>260</v>
      </c>
      <c r="B66" s="283" t="s">
        <v>280</v>
      </c>
      <c r="C66" s="197">
        <v>2</v>
      </c>
      <c r="D66" s="198"/>
      <c r="E66" s="198"/>
      <c r="F66" s="236"/>
      <c r="G66" s="274">
        <v>5.5</v>
      </c>
      <c r="H66" s="219">
        <v>165</v>
      </c>
      <c r="I66" s="198">
        <v>72</v>
      </c>
      <c r="J66" s="202">
        <v>18</v>
      </c>
      <c r="K66" s="202">
        <v>18</v>
      </c>
      <c r="L66" s="202"/>
      <c r="M66" s="198">
        <v>93</v>
      </c>
      <c r="N66" s="223"/>
      <c r="O66" s="282">
        <v>4</v>
      </c>
      <c r="P66" s="246"/>
      <c r="Q66" s="247">
        <v>4</v>
      </c>
      <c r="U66" s="335" t="s">
        <v>359</v>
      </c>
      <c r="V66" s="477" t="s">
        <v>331</v>
      </c>
      <c r="W66" s="478" t="s">
        <v>341</v>
      </c>
    </row>
    <row r="67" spans="1:23" ht="18">
      <c r="A67" s="195" t="s">
        <v>261</v>
      </c>
      <c r="B67" s="147" t="s">
        <v>281</v>
      </c>
      <c r="C67" s="219">
        <v>2</v>
      </c>
      <c r="D67" s="198"/>
      <c r="E67" s="198"/>
      <c r="F67" s="258"/>
      <c r="G67" s="274">
        <v>5.5</v>
      </c>
      <c r="H67" s="219">
        <v>165</v>
      </c>
      <c r="I67" s="198">
        <v>72</v>
      </c>
      <c r="J67" s="202">
        <v>18</v>
      </c>
      <c r="K67" s="202">
        <v>18</v>
      </c>
      <c r="L67" s="198"/>
      <c r="M67" s="198">
        <v>93</v>
      </c>
      <c r="N67" s="285"/>
      <c r="O67" s="235">
        <v>4</v>
      </c>
      <c r="P67" s="258"/>
      <c r="Q67" s="247">
        <v>4</v>
      </c>
      <c r="U67" s="335" t="s">
        <v>359</v>
      </c>
      <c r="V67" s="477" t="s">
        <v>331</v>
      </c>
      <c r="W67" s="478" t="s">
        <v>341</v>
      </c>
    </row>
    <row r="68" spans="1:23" ht="18">
      <c r="A68" s="195"/>
      <c r="B68" s="469" t="s">
        <v>330</v>
      </c>
      <c r="C68" s="470"/>
      <c r="D68" s="470"/>
      <c r="E68" s="470"/>
      <c r="F68" s="357"/>
      <c r="G68" s="471"/>
      <c r="H68" s="472"/>
      <c r="I68" s="472"/>
      <c r="J68" s="470"/>
      <c r="K68" s="470"/>
      <c r="L68" s="470"/>
      <c r="M68" s="470"/>
      <c r="N68" s="473"/>
      <c r="O68" s="474"/>
      <c r="P68" s="475"/>
      <c r="Q68" s="474" t="s">
        <v>43</v>
      </c>
      <c r="U68" s="335"/>
      <c r="V68" s="477" t="s">
        <v>333</v>
      </c>
      <c r="W68" s="478" t="s">
        <v>337</v>
      </c>
    </row>
  </sheetData>
  <sheetProtection/>
  <mergeCells count="23">
    <mergeCell ref="H3:H7"/>
    <mergeCell ref="I3:L3"/>
    <mergeCell ref="C4:C7"/>
    <mergeCell ref="D4:D7"/>
    <mergeCell ref="E4:E7"/>
    <mergeCell ref="F4:F7"/>
    <mergeCell ref="I4:I7"/>
    <mergeCell ref="A1:S1"/>
    <mergeCell ref="A2:A7"/>
    <mergeCell ref="B2:B7"/>
    <mergeCell ref="C2:D3"/>
    <mergeCell ref="E2:F3"/>
    <mergeCell ref="G2:G7"/>
    <mergeCell ref="H2:L2"/>
    <mergeCell ref="N4:P4"/>
    <mergeCell ref="Q4:R4"/>
    <mergeCell ref="S4:T4"/>
    <mergeCell ref="M2:M7"/>
    <mergeCell ref="N2:P3"/>
    <mergeCell ref="Q2:T3"/>
    <mergeCell ref="J4:J7"/>
    <mergeCell ref="K4:K7"/>
    <mergeCell ref="L4:L7"/>
  </mergeCells>
  <printOptions/>
  <pageMargins left="0.7" right="0.7" top="0.75" bottom="0.75" header="0.3" footer="0.3"/>
  <pageSetup fitToHeight="0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976" t="s">
        <v>57</v>
      </c>
      <c r="D4" s="976"/>
      <c r="E4" s="976"/>
      <c r="F4" s="976"/>
      <c r="G4" s="976"/>
      <c r="H4" s="976"/>
      <c r="I4" s="976"/>
      <c r="K4" s="977" t="s">
        <v>58</v>
      </c>
      <c r="L4" s="977"/>
      <c r="M4" s="977"/>
      <c r="N4" s="977"/>
      <c r="O4" s="977"/>
      <c r="P4" s="977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978" t="s">
        <v>144</v>
      </c>
      <c r="B2" s="978"/>
      <c r="C2" s="978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979" t="s">
        <v>75</v>
      </c>
      <c r="B3" s="980"/>
      <c r="C3" s="980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981" t="s">
        <v>131</v>
      </c>
      <c r="B6" s="981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982" t="s">
        <v>80</v>
      </c>
      <c r="B15" s="982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Андрей</cp:lastModifiedBy>
  <cp:lastPrinted>2020-11-09T06:55:43Z</cp:lastPrinted>
  <dcterms:created xsi:type="dcterms:W3CDTF">2003-06-23T04:55:14Z</dcterms:created>
  <dcterms:modified xsi:type="dcterms:W3CDTF">2021-10-28T10:14:36Z</dcterms:modified>
  <cp:category/>
  <cp:version/>
  <cp:contentType/>
  <cp:contentStatus/>
</cp:coreProperties>
</file>